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9320" windowHeight="8835" activeTab="4"/>
  </bookViews>
  <sheets>
    <sheet name="ДФ ЮНИСЕФ" sheetId="1" r:id="rId1"/>
    <sheet name="НЦФ" sheetId="2" r:id="rId2"/>
    <sheet name="ПГП ФФЗ ПроектХОУП ЛЛ" sheetId="3" r:id="rId3"/>
    <sheet name="ДПЗиГСЭН" sheetId="4" r:id="rId4"/>
    <sheet name="ПРООН в КР" sheetId="5" r:id="rId5"/>
    <sheet name="РЦИ МЗ КР" sheetId="6" r:id="rId6"/>
    <sheet name="ВОЗ в КР" sheetId="7" r:id="rId7"/>
    <sheet name="ФФЗ ПроектХоуп ЛЛ" sheetId="8" r:id="rId8"/>
    <sheet name="Проект ДСВЗ" sheetId="9" r:id="rId9"/>
    <sheet name="ВБГ в КР" sheetId="10" r:id="rId10"/>
    <sheet name="МККК в КР" sheetId="11" r:id="rId11"/>
    <sheet name="НЦКиТ" sheetId="12" r:id="rId12"/>
    <sheet name="Ф №3 ООЦСМ" sheetId="13" r:id="rId13"/>
    <sheet name="МЗ КР" sheetId="14" r:id="rId14"/>
  </sheets>
  <definedNames/>
  <calcPr fullCalcOnLoad="1"/>
</workbook>
</file>

<file path=xl/sharedStrings.xml><?xml version="1.0" encoding="utf-8"?>
<sst xmlns="http://schemas.openxmlformats.org/spreadsheetml/2006/main" count="3037" uniqueCount="624">
  <si>
    <t xml:space="preserve">                                                                                                                    РЕЕСТР</t>
  </si>
  <si>
    <t>№ п/п</t>
  </si>
  <si>
    <t>Донор</t>
  </si>
  <si>
    <t>Получатель</t>
  </si>
  <si>
    <t>Наименование ЛС и ИМН</t>
  </si>
  <si>
    <t>Ед.изм</t>
  </si>
  <si>
    <t>Кол-во</t>
  </si>
  <si>
    <t>Сумма в инвал.</t>
  </si>
  <si>
    <t>Сумма в сомах</t>
  </si>
  <si>
    <t xml:space="preserve">                                        ЛС и ИМН поступивщих в Кыргызскую Республику по линии гуманитарной помощи  за 2014 год. </t>
  </si>
  <si>
    <t>Дания</t>
  </si>
  <si>
    <t>ДФ ЮНИСЕФ</t>
  </si>
  <si>
    <t>Шприцевый насос для инфузий</t>
  </si>
  <si>
    <t>шт</t>
  </si>
  <si>
    <t>Ингалятор ультразвуковой</t>
  </si>
  <si>
    <t>Портативный монитор пациента</t>
  </si>
  <si>
    <r>
      <t xml:space="preserve">Итого в </t>
    </r>
    <r>
      <rPr>
        <b/>
        <sz val="10"/>
        <color indexed="8"/>
        <rFont val="Calibri"/>
        <family val="2"/>
      </rPr>
      <t>€</t>
    </r>
    <r>
      <rPr>
        <b/>
        <sz val="10"/>
        <color indexed="8"/>
        <rFont val="Arial"/>
        <family val="2"/>
      </rPr>
      <t xml:space="preserve"> и сомах:</t>
    </r>
  </si>
  <si>
    <t>Швейцария</t>
  </si>
  <si>
    <t>Нац. центр фтизиатрии</t>
  </si>
  <si>
    <t>таб. Этамбутол 100мг №100</t>
  </si>
  <si>
    <t>уп</t>
  </si>
  <si>
    <t>Итого в $ и сомах:</t>
  </si>
  <si>
    <t>Индия</t>
  </si>
  <si>
    <t>таб. Изониазид 100мг №100</t>
  </si>
  <si>
    <t>Итого за 2014 год:</t>
  </si>
  <si>
    <t>Рифамп 60мг+Изониазид 60мг №84</t>
  </si>
  <si>
    <t>Прочие расходы</t>
  </si>
  <si>
    <t>США</t>
  </si>
  <si>
    <t>ПГП ФФЗ Проект ХОУП ЛЛ</t>
  </si>
  <si>
    <t xml:space="preserve">Деструктор для инсулиновых игл, c 110 V </t>
  </si>
  <si>
    <t>шт.</t>
  </si>
  <si>
    <t>Пеленка впитывающая, экономичный материал, 23" X 24"</t>
  </si>
  <si>
    <t xml:space="preserve">Средство для передвижения одного человека "Персональное средство передвижения" для взрослых, деревянная рама, P.E.T.         </t>
  </si>
  <si>
    <t xml:space="preserve">Стельки, формуемые, мульти-плотные, не стерильные,   </t>
  </si>
  <si>
    <t>пара.</t>
  </si>
  <si>
    <t>Клиновидная подушка из пеноматериала, терапевтическая  3-3/4" X 8" X 10",</t>
  </si>
  <si>
    <t>Шейный воротник из пеноматериала</t>
  </si>
  <si>
    <t xml:space="preserve">Шейный воротник из пеноматериала, </t>
  </si>
  <si>
    <t xml:space="preserve">Пояс для спины поддерживающий, </t>
  </si>
  <si>
    <t xml:space="preserve">Фиксирующий бандаж для ступни,  </t>
  </si>
  <si>
    <t xml:space="preserve">Памперс одноразовый, размер Х-большой, унисекс, </t>
  </si>
  <si>
    <t xml:space="preserve">Стельки, полные, размер большой, </t>
  </si>
  <si>
    <t xml:space="preserve">Ходунок-сапог, открытый носок, Х-большой  "FXS4"  </t>
  </si>
  <si>
    <t xml:space="preserve">Бандаж для живота, послеоперационный, </t>
  </si>
  <si>
    <t xml:space="preserve">Стельки стандартные № 3 </t>
  </si>
  <si>
    <t>Ботинок для отвислой стопы,</t>
  </si>
  <si>
    <t>Клиновидная подушка 45 градусов,</t>
  </si>
  <si>
    <t xml:space="preserve">Клиновидная подушка 45 градусов, </t>
  </si>
  <si>
    <t xml:space="preserve">Чаша для умывания , 7000 мл, </t>
  </si>
  <si>
    <t xml:space="preserve">Желудочный зонд с двойным просветом, 14FR, стерильный, </t>
  </si>
  <si>
    <t xml:space="preserve">Отсасывающая трубка с интегральной воронкой,  1/4" X 6', </t>
  </si>
  <si>
    <t>Клиновидная подушка 45 градусов, без латекса,</t>
  </si>
  <si>
    <t xml:space="preserve">Отсасывающая трубка с заформованным соединителем, 3/16" X 12', </t>
  </si>
  <si>
    <t xml:space="preserve">Отсасывающая трубка с интегральной воронкой, 3/16" X 10', </t>
  </si>
  <si>
    <t xml:space="preserve">Отсасывающая трубка, с заформованным  соединителем, 3/16" X 10', стерильная, </t>
  </si>
  <si>
    <t xml:space="preserve">Отсасывающая трубка с интегральной воронкой, 1/4" X 6', </t>
  </si>
  <si>
    <t xml:space="preserve">Отсасывающая трубка, с заформованным  соединителем, 3/16" X 10', </t>
  </si>
  <si>
    <t xml:space="preserve">Отсасывающая трубка, с заформованным  соединителем, 1/4" X 12', </t>
  </si>
  <si>
    <t xml:space="preserve">Отсасывающая трубка, с заформованным  соединителем, 3/16" X 6', </t>
  </si>
  <si>
    <t xml:space="preserve">Отсасывающая трубка, с заформованным  соединителем, 1/4" X 10', </t>
  </si>
  <si>
    <t xml:space="preserve">Отсасывающая трубка, с заформованным  соединителем,  3/16" X 12',  </t>
  </si>
  <si>
    <t xml:space="preserve">Мочеприемник, фиксирующийся на ногу, 17 унций, стерильный, </t>
  </si>
  <si>
    <t xml:space="preserve">Отсасывающая трубка, с заформованным  соединителем, 9/32" X 12',  </t>
  </si>
  <si>
    <t xml:space="preserve">Отсасывающая трубка, с заформованным  соединителем, 3/16" X 12', </t>
  </si>
  <si>
    <t xml:space="preserve">Клиновидная подушка 45 градусов,  </t>
  </si>
  <si>
    <t>Отсасывающая трубка, с заформованным  соединителем, 3/16" X 6', ,</t>
  </si>
  <si>
    <t>Отводящая подушка, маленькая, не стерильная,</t>
  </si>
  <si>
    <t xml:space="preserve">Трубка универсальная, зеленая пузырчатая, 3ммх30м, </t>
  </si>
  <si>
    <t xml:space="preserve">Памперсы при недержании, бариатрические, размер 3х-большой,  </t>
  </si>
  <si>
    <t xml:space="preserve">Отсасывающая трубка с интегральной воронкой,  3/16" X 6', </t>
  </si>
  <si>
    <t xml:space="preserve">Отсасывающая трубка, с заформованным  соединителем,  9/32" X 6', </t>
  </si>
  <si>
    <t xml:space="preserve">Отсасывающая трубка, с заформованным  соединителем, 1/4" X 6', </t>
  </si>
  <si>
    <t xml:space="preserve">Желудочный зонд с двойным просветом и антирефлюксным клапаном, 16FR, </t>
  </si>
  <si>
    <t xml:space="preserve">Протектор для локтевого нерва, спиралевидный, нестерильный, </t>
  </si>
  <si>
    <t xml:space="preserve">Отсасывающая трубка, с заформованным  соединителем, 1/4" X 6',  </t>
  </si>
  <si>
    <t>Отсасывающая трубка, с заформованным  соединителем, 1/4" X 6', ,</t>
  </si>
  <si>
    <t xml:space="preserve">Отсасывающая трубка, с заформованным  соединителем, 9/32" X 12', </t>
  </si>
  <si>
    <t xml:space="preserve">Отсасывающая трубка,  заформованным  соединителем, 3/16" X 12', </t>
  </si>
  <si>
    <t xml:space="preserve">Отсасывающая трубка, с заформованным  соединителем, 3/16" X 12',  </t>
  </si>
  <si>
    <t xml:space="preserve">Губка на палочке с PVP-1 , стерильный, </t>
  </si>
  <si>
    <t xml:space="preserve">Мочеприемник, фиксирующийся на ногу, 17 унций, стерильно, </t>
  </si>
  <si>
    <t xml:space="preserve">Желудочный зонд с двойным просветом, 14FR,  48", </t>
  </si>
  <si>
    <t xml:space="preserve">Желудочный зонд с двойным просветом, 16FR, 48", </t>
  </si>
  <si>
    <t>Трубка Янкувера с выпуклым наконечником и клапаном, стерильный,</t>
  </si>
  <si>
    <t xml:space="preserve">Отсасывающая трубка, с заформованным  соединителем, 3/16" X 6',  </t>
  </si>
  <si>
    <t>Отсасывающая трубка, с заформованным  соединителем, 1/4" X 6',</t>
  </si>
  <si>
    <t xml:space="preserve">Отсасывающая трубка, с заформованным  соединителем, 9/32" X 10', </t>
  </si>
  <si>
    <t xml:space="preserve">Набор для удаления шовного материала, 7046,  </t>
  </si>
  <si>
    <t xml:space="preserve">Отсасывающая трубка, с заформованным  соединителем, 3/16" X 10',  </t>
  </si>
  <si>
    <t xml:space="preserve">Зажим для хирургической простыни, одноразовый, не стерильный, </t>
  </si>
  <si>
    <t xml:space="preserve">Клиновидная подушка 45 градусов,  не стерильная,  , </t>
  </si>
  <si>
    <t xml:space="preserve">Клиновидная подушка 45 градусов,  не стерильная,  </t>
  </si>
  <si>
    <t>Гель для УЗИ, растворимый в воде, 1 галлон</t>
  </si>
  <si>
    <t xml:space="preserve">Отсасывающая трубка с интегральной воронкой, 3/16" X 6', </t>
  </si>
  <si>
    <t>Протектор для локтевого нерва, спиралевидный, с ремешком на липучках, 3</t>
  </si>
  <si>
    <t xml:space="preserve">Отсасывающая трубка, с заформованным  соединителем,  1/4" X 6', </t>
  </si>
  <si>
    <t xml:space="preserve">Хирургическая лента,  3" X 10 ярд., 4 руллона/кор., </t>
  </si>
  <si>
    <t>кор.</t>
  </si>
  <si>
    <t xml:space="preserve">Катетер фолея 22FR , с силиконовым покрытием, баллон  5сс, </t>
  </si>
  <si>
    <t xml:space="preserve">Механический степлер для перевязывания и разделения , "механический LDS - 15W" стерильный, </t>
  </si>
  <si>
    <t xml:space="preserve">Граспер лапороскопический, одноразовый 5 ммх35см, стерильный, </t>
  </si>
  <si>
    <t xml:space="preserve">Химические тест-полоски для анализа мочи в пробирке, 100/кор, </t>
  </si>
  <si>
    <t>Гастро-энтеральная трубка для кормления,  16FR, стерильная,</t>
  </si>
  <si>
    <t xml:space="preserve">Электроды для взрослых, мульти-функциональные, рентгенопрозрачные, не стерильные, </t>
  </si>
  <si>
    <t xml:space="preserve">Контейнер для сбора образцов для анализа, 4 унции (118 мл),  3-1/2" X 2", </t>
  </si>
  <si>
    <t xml:space="preserve">Пакетики полиэтиленовые, 4 MIL  12" X 15", 250/кор., </t>
  </si>
  <si>
    <t xml:space="preserve">Зажим (клемма) для обрезания, 1.45 см, стерильный, одноразовый, </t>
  </si>
  <si>
    <t xml:space="preserve">Чаша для тампонов, 1500 мл, стерильная, </t>
  </si>
  <si>
    <t>Мешок для мягких химич. отходов, желтый, 2 галлона,</t>
  </si>
  <si>
    <t xml:space="preserve">Электроды, 5400 диагностический контакт, не стерильные, </t>
  </si>
  <si>
    <t>Марлевые салфетки, 12 сл. 4" X 4",</t>
  </si>
  <si>
    <t xml:space="preserve">Эластичный бандаж  4" X 12', </t>
  </si>
  <si>
    <t>рул.</t>
  </si>
  <si>
    <t xml:space="preserve">Лоток с катетером Фолея, гидрогелевое покрытие, латекс   18FR, 5мл, катетер, </t>
  </si>
  <si>
    <t xml:space="preserve">Контейнер для сбора образцов для анализа с белой завинчивающейся крышкой, 4 унции, </t>
  </si>
  <si>
    <t xml:space="preserve">Маркер для кожи, двойной  наконечник с линейкой на колпачке и маркировкой, </t>
  </si>
  <si>
    <t xml:space="preserve">Марлевые салфетки 12 сл.,  4" X 4", </t>
  </si>
  <si>
    <t xml:space="preserve">Марлевые салфетки 8 сл.,  4" X 4", </t>
  </si>
  <si>
    <t xml:space="preserve">Катетер, универсальный 12FR, красная резина, </t>
  </si>
  <si>
    <t xml:space="preserve">Марлевые салфетки, неплетенные, 4 сл. 3" X 3",   </t>
  </si>
  <si>
    <t>Марлевые салфетки, выявляемые при рентгеноскопии, 16 сл. 4" X 4",</t>
  </si>
  <si>
    <t xml:space="preserve">Марлевые салфетки, выявляемые при рентгеноскопии, 16 сл. 4" X 4", </t>
  </si>
  <si>
    <t xml:space="preserve">Процедурный лоток для проведния безопасного торакоцентеза, 8FR, 3-1/2" катетер, </t>
  </si>
  <si>
    <t xml:space="preserve">Набор чашек 7608 для одноразового использования,  стерильный,  </t>
  </si>
  <si>
    <t xml:space="preserve">Марлевые салфетки,  12 сл. 4" X 4", </t>
  </si>
  <si>
    <t xml:space="preserve">Мини-набор хирургический K-1615-S стерильный , одноразовый, </t>
  </si>
  <si>
    <t xml:space="preserve">O.R. мини-набор хирургический K-1614-S стерильный </t>
  </si>
  <si>
    <t xml:space="preserve">Трубка пузырчатая, без соединителя,  3/16" X 100', </t>
  </si>
  <si>
    <t xml:space="preserve">Электроды, 5400 диагностическое ушко, не стерильные, </t>
  </si>
  <si>
    <t xml:space="preserve">Лоток с катетером Фолея, уринометр, 100% силикон 14FR, 5мл катетер, </t>
  </si>
  <si>
    <t xml:space="preserve">Марлевые салфетки, 16 сл.  4" X 4", </t>
  </si>
  <si>
    <t xml:space="preserve">Марлевые салфетки, 12 сл.  3" X 3",  </t>
  </si>
  <si>
    <t xml:space="preserve">Марлевые салфетки, 8 сл.  3" X 3", </t>
  </si>
  <si>
    <t xml:space="preserve">Лоток для катетеризации с дренажным мешком, без латекса,   </t>
  </si>
  <si>
    <t xml:space="preserve">Лоток с катетером Фолея, уринометр, 100 % силикон,  16 FR, 5мл катетер, </t>
  </si>
  <si>
    <t xml:space="preserve">Электроды 450 пеноматериал, проводящий клейкий гидрогель, </t>
  </si>
  <si>
    <t xml:space="preserve">Трубка Янкувера, большой емкости, не стерильный, </t>
  </si>
  <si>
    <t xml:space="preserve">Ватные шарики, средние, не стерильные, </t>
  </si>
  <si>
    <t xml:space="preserve">Марлевые салфетки, 12 сл.  2" X 2",  не стерильная, </t>
  </si>
  <si>
    <t>Электроды  7663 тканевые, проводящий клейкий гидрогель,</t>
  </si>
  <si>
    <t xml:space="preserve">Шприц для промывания с защитным колпачком, 60 мл, </t>
  </si>
  <si>
    <t xml:space="preserve">Электроды 855 пеноматериал, проводящий клейкий гидрогель, </t>
  </si>
  <si>
    <t xml:space="preserve">Химио-халат, полиэтиленовое покрытие, открытая спина, размер Х-большой, </t>
  </si>
  <si>
    <t xml:space="preserve">Уретральный катетер, красная резина 26FR, </t>
  </si>
  <si>
    <t>Эластичный бандаж в рул.  3" X 12',</t>
  </si>
  <si>
    <t xml:space="preserve">Липкая лента для чувствительной кожи, 3/4" X 3", </t>
  </si>
  <si>
    <t xml:space="preserve">Насадки для ручек операционных ламп, одноразовые, не стерильные,  </t>
  </si>
  <si>
    <t xml:space="preserve">Набор для переливания и сбора крови, 19G 3/4 DEHP-свободный канал для жидкости, наконечник мама Люера, </t>
  </si>
  <si>
    <t xml:space="preserve">Ватные шарики,  средние , не стерильные, </t>
  </si>
  <si>
    <t>Трубка Янкувера,</t>
  </si>
  <si>
    <t>Уретральный катетер, 24FR</t>
  </si>
  <si>
    <t xml:space="preserve">Насадки для ручек операционных ламп, </t>
  </si>
  <si>
    <t>Шприц для промывания с защитным колпачком, 60 мл</t>
  </si>
  <si>
    <t xml:space="preserve">Мешок для мусора,  для опасных лекарств, желтый, 15 галлонов, </t>
  </si>
  <si>
    <t xml:space="preserve">Защитный халат, </t>
  </si>
  <si>
    <t xml:space="preserve">Лоток с катетером Фолея,  16FR 5 мл </t>
  </si>
  <si>
    <t xml:space="preserve">Марлевые салфетки, 8 сл. 4" X 4",, </t>
  </si>
  <si>
    <t>Уретральный катетер, 14FR</t>
  </si>
  <si>
    <t>Гастростомическая трубка для кормления, 5 мл. 14FR, с Y-каналом,</t>
  </si>
  <si>
    <t>Марлевый бинт 3 сл., 2" X 4-1/8 ярд.,</t>
  </si>
  <si>
    <t xml:space="preserve">Мочеприемник 2000 мл.,с наконечником Люера, </t>
  </si>
  <si>
    <t xml:space="preserve">Липкая лента  3/4" X 3", стерильный,  </t>
  </si>
  <si>
    <t xml:space="preserve">Хирургический набор, 7520 малый  стерильный, </t>
  </si>
  <si>
    <t xml:space="preserve">Хирургический набор, одинарный лоток, стерильный,   </t>
  </si>
  <si>
    <t xml:space="preserve">Контейнер для сбора образцов для анализа, 24 часа, 3 литра, белая крышка, не стерильный,  </t>
  </si>
  <si>
    <t>Декстрометорфан/Гвайфенезин, не снотворное, раствор 5мг и 50 мг/5мл, 118 мл/бут, PFIZER "CHILDRENS ROBITUSSIN CF"</t>
  </si>
  <si>
    <t>бут.</t>
  </si>
  <si>
    <t>Декстрометорфан/Гвайфенезин, не снотворное, раствор  5мг и 50 мг/5мл, 118 мл/бут, PFIZER "CHILDRENS ROBITUSSIN CF"</t>
  </si>
  <si>
    <t>Перевязочный материал с водостойкой татуировкой, стерильный  1-3/32" X 2-1/4", 5200/рул.,</t>
  </si>
  <si>
    <t xml:space="preserve">Рулон прозрачной пленки, не стерильный  4" X 11 ярд., </t>
  </si>
  <si>
    <t>Рулон прозрачной пленки, не стерильный  4" X 11 ярд.,</t>
  </si>
  <si>
    <t>Коллектор-горшок для сбора образцов для анализа, 800 мл, одноразовый, не стерильный</t>
  </si>
  <si>
    <t xml:space="preserve">Коллектор-горшок для сбора образцов для анализа, 800 мл, одноразовый, не стерильный </t>
  </si>
  <si>
    <t xml:space="preserve">Контейнер для сбора образцов для анализа с зеленой  завинчивающейся крышкой, 4 унции </t>
  </si>
  <si>
    <t>ДПЗ и СГЭН МЗ КР</t>
  </si>
  <si>
    <t>Сосуд Дьюара нап жидк азот и уст перекач</t>
  </si>
  <si>
    <r>
      <t xml:space="preserve">Итого в </t>
    </r>
    <r>
      <rPr>
        <b/>
        <sz val="10"/>
        <color indexed="8"/>
        <rFont val="Calibri"/>
        <family val="2"/>
      </rPr>
      <t>€</t>
    </r>
    <r>
      <rPr>
        <b/>
        <sz val="10"/>
        <color indexed="8"/>
        <rFont val="Arial"/>
        <family val="2"/>
      </rPr>
      <t xml:space="preserve"> и сомах:</t>
    </r>
  </si>
  <si>
    <t>Итого за год:</t>
  </si>
  <si>
    <t>Лозартан калия и гидрохлортиазид 50 мг и 12.5мг/табл., 1000/бут.,"ХИЗААР"</t>
  </si>
  <si>
    <t>Лозартан калия и гидрохлортиазид 50 мг и 12.5мг/табл., 1000/бут., "ХИЗААР"</t>
  </si>
  <si>
    <t>Имипенем и циластатин в иньекциях, 500 мг и 500 мг/фл., 25/упак.,"ПРИМАКСИН В/В 500"</t>
  </si>
  <si>
    <t>упак.</t>
  </si>
  <si>
    <t>Имипенем и циластатин в иньекциях, 500 мг и 500 мг/фл., 25/упак., "ПРИМАКСИН В/В 500"</t>
  </si>
  <si>
    <t>Имипенем и циластатин в иньекциях, 250 мг и 250 мг/фл., 25/упак., "ПРИМАКСИН В/В 250"</t>
  </si>
  <si>
    <t>Эртапенем натрия для иньекций, 1г/фл., "ИНВАНЗ"</t>
  </si>
  <si>
    <t>фл.</t>
  </si>
  <si>
    <t>Эртапенем натрия для иньекций, 1г/фл., 10 однодозных фл./упак. NDC# 0006-3843-71,  "ИНВАНЗ"</t>
  </si>
  <si>
    <t xml:space="preserve">Темозоломид в капсулах, 100 мг., 1/упак., 14 упак./кор., "TEМОДАР" </t>
  </si>
  <si>
    <t>Трамадол HCL, таблетки, пролонгированного действия 300 мг,  один раз в день, 30/бут., "УЛЬТРАМ ER"</t>
  </si>
  <si>
    <t>Вакцина от столбняка и дифтерии адсорбированная, 0,5мл/шприц, "TEНИВАК",</t>
  </si>
  <si>
    <t>шприц</t>
  </si>
  <si>
    <t>Вакцина от столбняка и дифтерии адсорбированная, 0,5мл/шприц, "TEНИВАК"</t>
  </si>
  <si>
    <t>Вакцина от столбняка и дифтерии адсорбированная, 0,5мл/шприц, "TEНИВАК" (старше 7 лет),</t>
  </si>
  <si>
    <t>Китай</t>
  </si>
  <si>
    <t>ПРООН в КР</t>
  </si>
  <si>
    <t>Шприцы с иглами 1мл №3600</t>
  </si>
  <si>
    <t>Шприцы с иглами 10мл №1600</t>
  </si>
  <si>
    <t>Шприцы с иглами 5 мл № 2400</t>
  </si>
  <si>
    <t>Иглы 21*1,5 № 5000</t>
  </si>
  <si>
    <t>Иглы 21*1 № 5000</t>
  </si>
  <si>
    <t>Антисептич спиртовые салфетки №3000</t>
  </si>
  <si>
    <t>Нидерланды</t>
  </si>
  <si>
    <t>Амитриптиллин 25мг №30</t>
  </si>
  <si>
    <t>Гидроокись алюминия 500мг №1000</t>
  </si>
  <si>
    <t xml:space="preserve">Беклометазона дипропионат 0,05мг </t>
  </si>
  <si>
    <t>Диклофенак-натрий 25мг №1000</t>
  </si>
  <si>
    <t>Фамотидин 40мг №30</t>
  </si>
  <si>
    <t>Лоперамид гидрохлорид 2мг №100</t>
  </si>
  <si>
    <t>Метоклапрамид г/х 10мг №30</t>
  </si>
  <si>
    <t>Омепразол 20мг №100</t>
  </si>
  <si>
    <t>Ондансетрон гидрохлорид 4мг №10</t>
  </si>
  <si>
    <t>Соли для перорал региратации 20,5 №50</t>
  </si>
  <si>
    <t>Калий хлорид 600мг №500</t>
  </si>
  <si>
    <t xml:space="preserve">Витамин В6 25мг №1000 </t>
  </si>
  <si>
    <t>Флуконазол 200мг №10</t>
  </si>
  <si>
    <t>Фенитонн натрия 100мг №50</t>
  </si>
  <si>
    <t>Гидрохлорид прометазина 25мг №1000</t>
  </si>
  <si>
    <t>Ибупрофен 400мг №100</t>
  </si>
  <si>
    <t>Гидрокортизон ацетат 10% мазь 15г</t>
  </si>
  <si>
    <t>Преднизолон 5мг №30</t>
  </si>
  <si>
    <t>Дексаметазон нат гидрофосф 4мг/мл №100</t>
  </si>
  <si>
    <t>Сальбутамол 0,1мг</t>
  </si>
  <si>
    <t>Устойство регистр данных темп/влаж</t>
  </si>
  <si>
    <t>Транспортные и иные расходы</t>
  </si>
  <si>
    <t>Сосуд 8 ячеек для микропипеток №10</t>
  </si>
  <si>
    <t>Након для микропипеток 10-300мкл №1000</t>
  </si>
  <si>
    <t>Након для микропип 100-1000 №1000</t>
  </si>
  <si>
    <t>Након с фильтром д мик 100-1000 №10</t>
  </si>
  <si>
    <t>Након для микроп Эппендорф №10</t>
  </si>
  <si>
    <t>Стерил након с фильтр д мик№10</t>
  </si>
  <si>
    <t>Након для микроп Эппендорф №960</t>
  </si>
  <si>
    <t>Планшет для микроанализа №50</t>
  </si>
  <si>
    <t>Ваакумная пробирка №100</t>
  </si>
  <si>
    <t>Микротрубка 1,5мл №500</t>
  </si>
  <si>
    <t>Микротрубка 0,2мл №500</t>
  </si>
  <si>
    <t>Микротрубка 2мл №500</t>
  </si>
  <si>
    <t>Адаптер Луэр №100</t>
  </si>
  <si>
    <t>Игла-бабочка №100</t>
  </si>
  <si>
    <t>Пипетка Аккумакс VA-200 1,0 мкл</t>
  </si>
  <si>
    <t xml:space="preserve">Пипетка Аккумакс VA-200 </t>
  </si>
  <si>
    <t>Пипетка Аккумакс -200 5,0мкл</t>
  </si>
  <si>
    <t>8-канальная пипетка 50-300мкл</t>
  </si>
  <si>
    <t>Сумка для утилизации опасн отходов</t>
  </si>
  <si>
    <t>Безворсовые салфетки для ПЦР №100</t>
  </si>
  <si>
    <t>Распылитель 400мл</t>
  </si>
  <si>
    <t>Диспенцер для мыла 1л</t>
  </si>
  <si>
    <t>Вертикальный стенд для 6 пипеток</t>
  </si>
  <si>
    <t>РЦИ МЗ КР</t>
  </si>
  <si>
    <t>Вакцина (АКДС+ВГВ+ХИБ) 0,5мл 1дозная</t>
  </si>
  <si>
    <t>фл</t>
  </si>
  <si>
    <t>Автрия</t>
  </si>
  <si>
    <t>Экспресс тест на определ ВИЧ 1-2,0</t>
  </si>
  <si>
    <t>Итого в € и сомах:</t>
  </si>
  <si>
    <t>ВОЗ в КР</t>
  </si>
  <si>
    <t xml:space="preserve">Фотометр HemoCue для опред уров глюк </t>
  </si>
  <si>
    <t>Микрокювета для глюкометра</t>
  </si>
  <si>
    <t>Тест системы New Lav Blot</t>
  </si>
  <si>
    <t>ФФЗ ПроектХоуп ЛЛ в КР</t>
  </si>
  <si>
    <t>Рифампицин 150мг+Изониазид 75мг+Пиразинамид 400мг+Этамбутол 275мг №672</t>
  </si>
  <si>
    <t>Транспортные расходы, фрахт</t>
  </si>
  <si>
    <t>Проект ДСВЗ</t>
  </si>
  <si>
    <t>Рериметр Голдмена со столом</t>
  </si>
  <si>
    <t>Жавал офтальмометр</t>
  </si>
  <si>
    <t>Щелевая лампа</t>
  </si>
  <si>
    <t>Запасные лампочки для замены</t>
  </si>
  <si>
    <t>Тонометр</t>
  </si>
  <si>
    <t>Периметр (приб для опред поля зрения и деф</t>
  </si>
  <si>
    <t>Операционный микроскоп Опти Визу 150</t>
  </si>
  <si>
    <t>Операционный микроскоп Опти Визу 200</t>
  </si>
  <si>
    <t>Офтамльмоскоп Омега 200</t>
  </si>
  <si>
    <t>Офтаммологическое УЗИ</t>
  </si>
  <si>
    <t>Очки для чтения</t>
  </si>
  <si>
    <t>Оправа для очков</t>
  </si>
  <si>
    <t>Итого в швейцарских франков и сомах:</t>
  </si>
  <si>
    <t>Франция</t>
  </si>
  <si>
    <t>Врачи без границ</t>
  </si>
  <si>
    <t>Вакцина против Гепатита В 1доз</t>
  </si>
  <si>
    <t>Тест на Гепатит С наб из 40тестов</t>
  </si>
  <si>
    <t>ПАСК 4гр</t>
  </si>
  <si>
    <t>Контр рас-р (HemoCue Hb 301)</t>
  </si>
  <si>
    <t>Рефлотрон Плюс Precinorm U 4,2мл</t>
  </si>
  <si>
    <t>Вакцина протвостолбнячная 1доз</t>
  </si>
  <si>
    <r>
      <t>Изотермальный бокс 81дм</t>
    </r>
    <r>
      <rPr>
        <sz val="10"/>
        <color indexed="8"/>
        <rFont val="Calibri"/>
        <family val="2"/>
      </rPr>
      <t>³</t>
    </r>
  </si>
  <si>
    <t>Изотермальный бокс 460дм³</t>
  </si>
  <si>
    <t>Изотермальный бокс 81дм³</t>
  </si>
  <si>
    <r>
      <t>Изотермальный бокс 566 дм</t>
    </r>
    <r>
      <rPr>
        <sz val="10"/>
        <color indexed="8"/>
        <rFont val="Calibri"/>
        <family val="2"/>
      </rPr>
      <t>³</t>
    </r>
  </si>
  <si>
    <t>Анализатор CD4 PIMA тест картридж</t>
  </si>
  <si>
    <t>Циклосерин 250мг в капс</t>
  </si>
  <si>
    <t>Глибенкламид 5мг в таб</t>
  </si>
  <si>
    <t>Ибупрофен 400мг в таб</t>
  </si>
  <si>
    <t>Клофамизин 100мг в капс</t>
  </si>
  <si>
    <t>(GeneXpert)тест МТВ/Rif картридж</t>
  </si>
  <si>
    <t>ДЕЕТ противомоскит репеллянт</t>
  </si>
  <si>
    <t>Стерил. Рас-р для рук 100мл в бут</t>
  </si>
  <si>
    <t>Перметрин 1% лосьон</t>
  </si>
  <si>
    <t>Диазепам 5мг/мг 2мл</t>
  </si>
  <si>
    <t>МККК в КР</t>
  </si>
  <si>
    <t>Капреомицин 1г в амп</t>
  </si>
  <si>
    <t>Рифампицин 300мг в капс</t>
  </si>
  <si>
    <t>Итого в швейцарск франков и в сомах:</t>
  </si>
  <si>
    <t>Канамицин 1г №50</t>
  </si>
  <si>
    <t xml:space="preserve">Капреомицин 1г </t>
  </si>
  <si>
    <t>Транспорт и прочие расходы</t>
  </si>
  <si>
    <t>НЦКиТ МЗ КР</t>
  </si>
  <si>
    <t>Сердечные катетеры</t>
  </si>
  <si>
    <t>Сердечные стенды</t>
  </si>
  <si>
    <t>НАРО сумка</t>
  </si>
  <si>
    <t>Итого в индийск рупий:</t>
  </si>
  <si>
    <t>НЦФ МЗ КР</t>
  </si>
  <si>
    <t>Капреомицин 1г</t>
  </si>
  <si>
    <t>Циклосерин 0,25 №100</t>
  </si>
  <si>
    <t>Левофлаксацин 0,25№100</t>
  </si>
  <si>
    <t>Этамбутол 0,4 №672</t>
  </si>
  <si>
    <t>Пиразинамид 400мг №672</t>
  </si>
  <si>
    <t>Моксифлоксацин 400мг №5</t>
  </si>
  <si>
    <t>Протионамид 250мг №100</t>
  </si>
  <si>
    <t>Шприцы 5мл №100</t>
  </si>
  <si>
    <t>Коробка для утилизации шприцов</t>
  </si>
  <si>
    <t>Вода для инъекций 5мл №100</t>
  </si>
  <si>
    <t>Транспорт и другие расходы:</t>
  </si>
  <si>
    <t xml:space="preserve">Риф 60мг+Изон30мг+Пиразин150            </t>
  </si>
  <si>
    <t>Изониазид 100мг</t>
  </si>
  <si>
    <t>ДПЗиГСЭН</t>
  </si>
  <si>
    <t>Наборы индивидуальной защиты</t>
  </si>
  <si>
    <t>комп</t>
  </si>
  <si>
    <t>Перчатки не стерильные</t>
  </si>
  <si>
    <t>пар</t>
  </si>
  <si>
    <t>Защитная маска</t>
  </si>
  <si>
    <t>Защитные очки</t>
  </si>
  <si>
    <t>Гидроокись натрия в таб</t>
  </si>
  <si>
    <t>Гипохлорид натрия пор.</t>
  </si>
  <si>
    <t>Дез. Средство лизол 1л</t>
  </si>
  <si>
    <t>Дез. Спрей быстр действ 5л</t>
  </si>
  <si>
    <t>Сборы для опасных грузов</t>
  </si>
  <si>
    <t>Турция</t>
  </si>
  <si>
    <t>Фил№3 ООЦСМ</t>
  </si>
  <si>
    <t xml:space="preserve">Бинокулярный микроскоп </t>
  </si>
  <si>
    <t>Биохимический авто анализатор</t>
  </si>
  <si>
    <t xml:space="preserve">Биомикроскоп </t>
  </si>
  <si>
    <t>Масштабириован с измерением  длины</t>
  </si>
  <si>
    <t xml:space="preserve">Хирургический набор инструментов </t>
  </si>
  <si>
    <t xml:space="preserve">Диаграмический проектор </t>
  </si>
  <si>
    <t xml:space="preserve">Детская кровать </t>
  </si>
  <si>
    <t xml:space="preserve">Набор Davye </t>
  </si>
  <si>
    <t xml:space="preserve">Цифровой устройство ЭЭГ (электроэнцелофалограф) </t>
  </si>
  <si>
    <t xml:space="preserve">Цифровая шкала ребенка  </t>
  </si>
  <si>
    <t xml:space="preserve">Цифровой термометр </t>
  </si>
  <si>
    <t xml:space="preserve">Цифровой рентгеновский аппарат </t>
  </si>
  <si>
    <t xml:space="preserve">Стомат установка с оборуд </t>
  </si>
  <si>
    <t xml:space="preserve">Отоскоп и офтальмоскоп набор настенный </t>
  </si>
  <si>
    <t xml:space="preserve">12 канальный  ЭКГ  устройство </t>
  </si>
  <si>
    <t xml:space="preserve">Кровать пациента </t>
  </si>
  <si>
    <t xml:space="preserve">Горячая устройство в упаковке </t>
  </si>
  <si>
    <t xml:space="preserve">Анализатор мочи </t>
  </si>
  <si>
    <t>Устройство аудио экран для нового – БОМ</t>
  </si>
  <si>
    <t xml:space="preserve">Гинекологические и урологические столы </t>
  </si>
  <si>
    <t xml:space="preserve">Гемотолический анализатор </t>
  </si>
  <si>
    <t xml:space="preserve">Глюкометр </t>
  </si>
  <si>
    <t xml:space="preserve">Головная лампа привела </t>
  </si>
  <si>
    <t xml:space="preserve">Настольная пара стерилизатор класса «В» </t>
  </si>
  <si>
    <t xml:space="preserve">Настольная центрифуга </t>
  </si>
  <si>
    <t xml:space="preserve">Механический стул донорской крови </t>
  </si>
  <si>
    <t xml:space="preserve">Экспертизная лампа (мобильный)  </t>
  </si>
  <si>
    <t xml:space="preserve">Негатоскоп двойной </t>
  </si>
  <si>
    <t xml:space="preserve">Фетальный монитор НСТ устройство </t>
  </si>
  <si>
    <t xml:space="preserve">Устройство Otorefractometer </t>
  </si>
  <si>
    <t xml:space="preserve">Одежная тележка </t>
  </si>
  <si>
    <t xml:space="preserve">Парафин (руки и ноги) </t>
  </si>
  <si>
    <t xml:space="preserve">Стоматологический рентгеновский аппарат </t>
  </si>
  <si>
    <t xml:space="preserve">Рефлекс молоток </t>
  </si>
  <si>
    <t xml:space="preserve">Тележки лечебные </t>
  </si>
  <si>
    <t xml:space="preserve">Устройство Чрескожная электрическая стимуляция нервов </t>
  </si>
  <si>
    <t xml:space="preserve">Устройство Тонометр </t>
  </si>
  <si>
    <t xml:space="preserve">Набор Паровой барабан </t>
  </si>
  <si>
    <t xml:space="preserve">Устройство Ultrason </t>
  </si>
  <si>
    <t xml:space="preserve">Устройство Ультразвуковой распылитель </t>
  </si>
  <si>
    <t xml:space="preserve">Устройство Вакуум помех </t>
  </si>
  <si>
    <t>Диметил сульфоксид 1л</t>
  </si>
  <si>
    <t>N-Ацетил-L-цистейин 25г</t>
  </si>
  <si>
    <t>Натрий дигидрофосфат 98% 1кг</t>
  </si>
  <si>
    <t>Три-цитрат натрий 2водородный 1кг</t>
  </si>
  <si>
    <t>Калия гидроортофосфат 99% 1кг</t>
  </si>
  <si>
    <t>Деттол 4л</t>
  </si>
  <si>
    <t>Конц.дез.раствор быст.действ 5л</t>
  </si>
  <si>
    <t>4-Аминобензойная кислота 100г</t>
  </si>
  <si>
    <t>Салицилат натрия 99% 100г</t>
  </si>
  <si>
    <t>Стандарт раствор Мак Фарланда</t>
  </si>
  <si>
    <t>Агар Сердечно-мозговый 500г</t>
  </si>
  <si>
    <t>Глицерин 98% 1л</t>
  </si>
  <si>
    <t>Агар Левенштейна-Йенсена 500г</t>
  </si>
  <si>
    <t>Твиин 80 50г</t>
  </si>
  <si>
    <t>Тиофен карбоновый диозид 98% 1г</t>
  </si>
  <si>
    <t>Англия</t>
  </si>
  <si>
    <t>МЗ КР</t>
  </si>
  <si>
    <t>Аппарат ИВЛ</t>
  </si>
  <si>
    <t>Наркозно дыхательный аппарат</t>
  </si>
  <si>
    <t>Скидка</t>
  </si>
  <si>
    <r>
      <t xml:space="preserve">Итого в </t>
    </r>
    <r>
      <rPr>
        <b/>
        <sz val="10"/>
        <color indexed="8"/>
        <rFont val="Calibri"/>
        <family val="2"/>
      </rPr>
      <t>£</t>
    </r>
    <r>
      <rPr>
        <b/>
        <sz val="10"/>
        <color indexed="8"/>
        <rFont val="Arial"/>
        <family val="2"/>
      </rPr>
      <t xml:space="preserve"> и сомах:</t>
    </r>
  </si>
  <si>
    <t>Малайзия</t>
  </si>
  <si>
    <t>Трубка для отсасывания СН08</t>
  </si>
  <si>
    <t>Трубки для питания СН05</t>
  </si>
  <si>
    <t>Носовая канюля, кислородная</t>
  </si>
  <si>
    <t xml:space="preserve">Отоскоп, набор  </t>
  </si>
  <si>
    <t>Термометр клиническ, цифровой</t>
  </si>
  <si>
    <t>Трубки для отсасывания СН10</t>
  </si>
  <si>
    <t xml:space="preserve">Инструмент для измерен роста </t>
  </si>
  <si>
    <t>Разделитель потока кислорода</t>
  </si>
  <si>
    <t>Кислородный концентратор набор</t>
  </si>
  <si>
    <t>Насос для отсасывания, ножной</t>
  </si>
  <si>
    <t>Ко-тримаксазол 480мг/мл №10</t>
  </si>
  <si>
    <t>Ганцикловир 500мг "1</t>
  </si>
  <si>
    <t>Интраконазол 100мг №28 в капс</t>
  </si>
  <si>
    <t>Лоратадин 10мг №20</t>
  </si>
  <si>
    <t>Регистратор данных FlashLink</t>
  </si>
  <si>
    <t>Изониазид 300мг №672</t>
  </si>
  <si>
    <t>Рифамп150+Изониазид75мг №672</t>
  </si>
  <si>
    <t>Риф150+Изо75+Пир400+Этам275</t>
  </si>
  <si>
    <t>Этамбутол 400мг №672</t>
  </si>
  <si>
    <t>Итого в $ исомах:</t>
  </si>
  <si>
    <t>Канамицин сульфат, экв. 1 гр основания, порошок, флакон</t>
  </si>
  <si>
    <t>флакон</t>
  </si>
  <si>
    <t>Капреомицин сульфат, 1 гр,порошок, флакон</t>
  </si>
  <si>
    <t xml:space="preserve">Этамбутол гидрохлорид (ЕТH). 400 мг блистерных таб. </t>
  </si>
  <si>
    <t>таб</t>
  </si>
  <si>
    <t>Пиразинамид, 400 мг, таб.</t>
  </si>
  <si>
    <t>Протионамид, 250 мг, таб.</t>
  </si>
  <si>
    <t>Коробка для переноса вакцин, 2,6,1 (GIO Style)+ 8 коробок для льда 0,4 литр</t>
  </si>
  <si>
    <t>Бисквиты типа ICSM, протеин 15 %, 9 плиток, 500 г</t>
  </si>
  <si>
    <t>(Пипетки, автоматические, многоканальные 10-100 мл) с наконечником, желтый</t>
  </si>
  <si>
    <t xml:space="preserve">шт </t>
  </si>
  <si>
    <t>Циклосерин, 250 мг, в капс.</t>
  </si>
  <si>
    <t>капс</t>
  </si>
  <si>
    <t xml:space="preserve">Левофлоксацин, 250 мг, таб., блистерный. </t>
  </si>
  <si>
    <t>Терапевтическое питание, готовое к употреблению, паста, 500 ккал, 92 г брикеты</t>
  </si>
  <si>
    <t>Аскорбиновая кислота, 500 мг</t>
  </si>
  <si>
    <t>Железа фумарат 185 мг (60мг)/ Фолиевая кислота 0,4 мг, таб..</t>
  </si>
  <si>
    <t>Прометазин гидрохлорид, 25 мг, таб</t>
  </si>
  <si>
    <t>Шприцы, одноразовые, Luer, 5 мл</t>
  </si>
  <si>
    <t>Преднизолон, 5 мг, таб.</t>
  </si>
  <si>
    <t>Доксициклин, 100 мг, таб.</t>
  </si>
  <si>
    <t>Пиридоксин (вит B6) 50 мг, таб.</t>
  </si>
  <si>
    <t>Цефтриаксон, 1 г, порошок, флакон</t>
  </si>
  <si>
    <t>Гризеофульвин, 500 мг, таб.</t>
  </si>
  <si>
    <t>Аминотриптилин, 25 мг, таб.</t>
  </si>
  <si>
    <t>Диклофенак натрий, 25 мг, кислотостойкие таб.</t>
  </si>
  <si>
    <t>Кондоны со мазкой и резервуаром, одноразовые</t>
  </si>
  <si>
    <t xml:space="preserve">Азитромицин, 250 мг, капс. </t>
  </si>
  <si>
    <t>Ампициллин, 1 г, (для В/М и В/В), порошок, флакон</t>
  </si>
  <si>
    <t>Лопинавир (LPV) 200 мг/Ритонавир (р) 50 мг в табл, термостойкие</t>
  </si>
  <si>
    <t>Изониазид (Н),100 мг, таб., блистерный.</t>
  </si>
  <si>
    <t>Пластиковый пакет, для таблеток, 6х8 см</t>
  </si>
  <si>
    <t>Пиридоксин (вит B6) 10 мг, таб.</t>
  </si>
  <si>
    <t>(система для забора крови) трубки вакуумные, пластиковые, EDTA, 4 мл, пурпурные</t>
  </si>
  <si>
    <t>Флуконазол, 200 мг, таб.</t>
  </si>
  <si>
    <t xml:space="preserve">Клоксациллин, 500 мг, порошок, флакон </t>
  </si>
  <si>
    <t>Мультивитамин, таб.</t>
  </si>
  <si>
    <t>Метоклопирамид гидрохлорид, 10 мг, таб.</t>
  </si>
  <si>
    <t xml:space="preserve">Сальбутамол, 4 мг, таб. </t>
  </si>
  <si>
    <t>Алюминий гидрохлорид 400 мг/Магния гидроксид 400 мг, таб.</t>
  </si>
  <si>
    <t>Альбендазол, 400 мг, таб.</t>
  </si>
  <si>
    <t>Фуросемид, 40 мг,  таб.</t>
  </si>
  <si>
    <t>Перчатки для осмотра, латексные, не покрытые порошком, большие</t>
  </si>
  <si>
    <t>Иглы одноразов Luer 21 G (0.8*40мм) зеленый, для в/м</t>
  </si>
  <si>
    <t>Вода для инъекции, 10 мл, в пластиковых ампулах</t>
  </si>
  <si>
    <t>ампула</t>
  </si>
  <si>
    <t>Бисквиты типа ICSM, протеин 15 %, 9 плиток, 500 мг</t>
  </si>
  <si>
    <t>Левофлоксацин, 250 мг, таб., блистерный</t>
  </si>
  <si>
    <t>Шприцы, одноразовые, Luer, 10 мл</t>
  </si>
  <si>
    <t>Тест. Гепатит С (HCV OraQuick), сыв/пл, экпресс тест</t>
  </si>
  <si>
    <t>Тест, Гепатит B, HBs Ag (Determine) сыв/пл/цк, экпресс тест</t>
  </si>
  <si>
    <t>Тест, ВИЧ 1+2 (Determine), ceр/мн/вб, экспресс-тест, тест-полоска без знака ЕС</t>
  </si>
  <si>
    <t>Тест, ВИЧ 1+2 (Unigold) сыв/пл/кровь, экпресс – тест</t>
  </si>
  <si>
    <t>Изониазид, 150 мг/  Этамбутол гидрохлорид  400 мг. таб., блистерный</t>
  </si>
  <si>
    <t>Изониазид, 300 мг, таб., блистерный.</t>
  </si>
  <si>
    <t>Омепразол, 20 мг, таблетки, растворяющиеся в кишечнике</t>
  </si>
  <si>
    <t>Амоксицилин 500 мг/Клавулановая кислота 125 мг, таб.</t>
  </si>
  <si>
    <t>Шприцы, одноразовые, Luer, 2 мл</t>
  </si>
  <si>
    <t>Респиратор №95 (Cimberly Clark) Cредний</t>
  </si>
  <si>
    <t>Перчатки для осмотра, латексные, не покрытые порошком, маленькие</t>
  </si>
  <si>
    <t>Соль для оральной регидратации, низкое осмотическое давление, сухой пакет 20.5 г/литр</t>
  </si>
  <si>
    <t>Дексаметазон фосфат, 4 мг/мл, 1 мл, в ампулах</t>
  </si>
  <si>
    <t>Дополнительное питание, готовое к употреблению, паста, 500 ккал, 92 г брикеты</t>
  </si>
  <si>
    <t>Перчатки для осмотра, латексные, не покрытые порошком, средн</t>
  </si>
  <si>
    <t>(Рефлотрон Плюс) Билирубин, тест-полоска</t>
  </si>
  <si>
    <t>(Рефлотрон Плюс) Креатинин,  тест-полоска</t>
  </si>
  <si>
    <t>(Рефлотрон Плюс)  Уровень К+ калия</t>
  </si>
  <si>
    <t>(Рефлотрон) GOT/ АсТ, реагент, тест-полоска</t>
  </si>
  <si>
    <t>Фенитоин натрий, 50 мг, флакон</t>
  </si>
  <si>
    <t>Ивермектин,Стромектол 3 мг таб.</t>
  </si>
  <si>
    <t>Налоксон, 0,4 мг/мл, 1 мл, амп</t>
  </si>
  <si>
    <t>Маска хирургическая</t>
  </si>
  <si>
    <t>Амикацин сульфат, eq.500 мг основы, порошок, флакон</t>
  </si>
  <si>
    <t>Ондансетрон гидрохлорид, 8 мг, таб.</t>
  </si>
  <si>
    <t>Пластиковый пакет, для мед.карт,16х22см</t>
  </si>
  <si>
    <t>Дифенгидрамин, 90 мг, таб.</t>
  </si>
  <si>
    <t>Беклометазон дипроприонат, 0.05 мг/ вдох, аэрозоль (без хлорофлюрокарбона)</t>
  </si>
  <si>
    <t>Диклофенак, 1%, гель для местно применения</t>
  </si>
  <si>
    <t>тюб</t>
  </si>
  <si>
    <t>(Ретофлотрон Плюс) Чистка+проверка, контрольные полоски и cтирающее средство</t>
  </si>
  <si>
    <t>Зонд желудочный, с коническим наконечником, 50 см, одноразовые, CH 10</t>
  </si>
  <si>
    <t>Респиратор, FFP 2 (3M-1862)</t>
  </si>
  <si>
    <t>Зонд желудочный, с коническим наконечником, 125 см, одноразовые, CH 10</t>
  </si>
  <si>
    <t>Трубка для кормления из полиуритана, СН8</t>
  </si>
  <si>
    <t>Трубка для кормления из полиуритана, СН12</t>
  </si>
  <si>
    <t>(система для забора крови) держатель для трубки с эжектором для иглы</t>
  </si>
  <si>
    <t>Магнезиум оксид, 270 мг екв 150 мг Магнезиум в таб.</t>
  </si>
  <si>
    <t>Гидрокортизон ацетат, 1%, мазь, 15 г, в тюбике</t>
  </si>
  <si>
    <t>Ибупрофен, 400 мг, таб.</t>
  </si>
  <si>
    <t xml:space="preserve">Бикарбонат натрия, 8,4 %, 1 Мэкв / мл, 20 мл, амп. </t>
  </si>
  <si>
    <t>Перчатки, латексные, для одноразового пользования, стерильные, пара, 7.5</t>
  </si>
  <si>
    <t>Рифампицин 300 мг/Изониазид 150 мг, таб. блистерный</t>
  </si>
  <si>
    <t>(система для забора крови) трубки вакуумные, пластиковые, Serum, 4 мл, красные</t>
  </si>
  <si>
    <t>Зидовудин (AZT), 300 мг/Ламивудин (3ТС),150 мг таб.</t>
  </si>
  <si>
    <t>Сульфадиазин серебристый, 1% крем, 50 г, в тюбике</t>
  </si>
  <si>
    <t>Тиамин гидрохлорид (витамин B1) 50 мг, таб.</t>
  </si>
  <si>
    <t>Ацикловир, 800 мг, таб.</t>
  </si>
  <si>
    <t>Атропин сульфат, 1 мг/мл, амп.</t>
  </si>
  <si>
    <t>Рифампицин, 300 мг, капс., блистерный</t>
  </si>
  <si>
    <t>Бисакодил, 5 мг, таб.</t>
  </si>
  <si>
    <t>Гентамицин, 40 мг/мл, 2 мл, в ампулах</t>
  </si>
  <si>
    <t>Трамадол гидрохлорид, 50 мг/мл, 2 мл, амп.</t>
  </si>
  <si>
    <t>Шпатель для языка, деревянный</t>
  </si>
  <si>
    <t>Лактат Рингера, 500 мл, пластиковый пакет</t>
  </si>
  <si>
    <t>Натрий хлорид, 0,9%, 500 мл,, в пластиковом  бутылке</t>
  </si>
  <si>
    <t>бут</t>
  </si>
  <si>
    <t>Глюкоза гиперт. р-р, 50%, 50 мл, в стеклянной бутылке</t>
  </si>
  <si>
    <t>Фуросемид, 10 мг/мл, 2 мл, в ампулах</t>
  </si>
  <si>
    <t>Пенициллин бензатин 1,2 м МЕ, порошок, флакон</t>
  </si>
  <si>
    <t>Иглы одноразов Luer 19 G (1.1*40 мм) кремовый цвет, для в/в</t>
  </si>
  <si>
    <t>Поливидон йод,10% раствор, 200 мл, в бут</t>
  </si>
  <si>
    <t>Клейкая лента, рулон, 2 см х 5 м</t>
  </si>
  <si>
    <t>рул</t>
  </si>
  <si>
    <t>Цефазолин, 1 г, (для В/В), порошок, флакон</t>
  </si>
  <si>
    <t>Cлайды 76*26 мм, в упаковке для тропических условий</t>
  </si>
  <si>
    <t>Метронидазол, 5 мг/мл, 100 мл, пластик. пакет для инфузии</t>
  </si>
  <si>
    <t>Сальбутамол сульфат, 200 вдохов, 0.1 мг. аэрозоль</t>
  </si>
  <si>
    <t>Эналаприл, 5 мг, таб.</t>
  </si>
  <si>
    <t>Магнезиум сульфат, 0,5 г / мл, 10 мл, флакон</t>
  </si>
  <si>
    <t>Сальбутамол, 200 вдохов, 0.1 мг/вдох, аэрозоль</t>
  </si>
  <si>
    <t>Пенициллин бензатин 2,4 м МЕ, порошок, флакон</t>
  </si>
  <si>
    <t>Сальбутамол, раствор для небулайзера, 2мг/мл, 2,5 мл монодоза</t>
  </si>
  <si>
    <t>Тинидазол, 500 мг, таб.</t>
  </si>
  <si>
    <t>Хлорфенамина малеат, 4 мг</t>
  </si>
  <si>
    <t>Бипериден, 2 мг. таб.</t>
  </si>
  <si>
    <t>Карбамазепин, 200 мг. Таб</t>
  </si>
  <si>
    <t>Шприцы, одноразовые, Luer, инсулиновые, 100 ME/ мл +  игла</t>
  </si>
  <si>
    <t>Метоклопрамид 5 мг/мл, 2 мл, в ампулах</t>
  </si>
  <si>
    <t>(система для забора крови)иглы, одноразовые, 21G(Vacutainer)</t>
  </si>
  <si>
    <t>Зонд желудочный, с коническим наконечником, 125 см, одноразовые, CH 08</t>
  </si>
  <si>
    <t>(HemoCue Hb 301) Микрокюветы, одноразовые</t>
  </si>
  <si>
    <t>Диклофенак натрий, 25 мг/мл, 3 мл, в ампулах</t>
  </si>
  <si>
    <t>Гидрокортизон натрий, 100 мг, порошок, флакон</t>
  </si>
  <si>
    <t>Иглы, однораз  Luer, 23 G (0.6*30 мм) синий, для п/к и в/м введения, детский</t>
  </si>
  <si>
    <t>Пипетка автоматическая 100 -1000 мл, Eppendorf) наконечник, синий</t>
  </si>
  <si>
    <t>Бинт, Креп (Вельпо), 10 см х 4 м</t>
  </si>
  <si>
    <t>Клотримазол, 1%, 20 г, в тюбиках</t>
  </si>
  <si>
    <t>Трубка Centrifuge, 50мл, с коническим дном,пластиковый, с крышкой,стерильные</t>
  </si>
  <si>
    <t>Электронный термометр, точность 0.1°С+ защитный чехол</t>
  </si>
  <si>
    <t>Небулайзер, маска для взрос, для одного пациента, с трубочкой</t>
  </si>
  <si>
    <t>Заменитель плазмы, желатин, 500 мл, пластиковая бут.</t>
  </si>
  <si>
    <t>Контейнер, иглы/шприцы, 5 л,  шкаф для уничтожения</t>
  </si>
  <si>
    <t>Лоперамид, 2 мг, капс.</t>
  </si>
  <si>
    <t>Весы механические, взросл.  0-150 кг, градация 500 г</t>
  </si>
  <si>
    <t>Ручка, для письма на стекле</t>
  </si>
  <si>
    <t>(Пипетки,автоматические, многоканальные 10-100 мл) с наконечником, желтый</t>
  </si>
  <si>
    <t>Шпатель для языка (для медицинского осмотра)</t>
  </si>
  <si>
    <t>Натрий хлорид 6% для небулайзера, 4 мл во флаконе</t>
  </si>
  <si>
    <t>Противозудный крем от укусов москитов</t>
  </si>
  <si>
    <t>Гидрохлортизиад, 25 мг, таб.</t>
  </si>
  <si>
    <t>Миконазол нитрат, 10 мг, мукоадгезивные таб.</t>
  </si>
  <si>
    <t>Мазь Антигеморроид, 25 г, тюбик</t>
  </si>
  <si>
    <t>Каламин, лосьон 15%, 500 мл бут.</t>
  </si>
  <si>
    <t>Цинк оксид, 10%, мазь, 100 г, в тюбике</t>
  </si>
  <si>
    <t>Ацикловир, 400 мг, таб.</t>
  </si>
  <si>
    <t>Лидокаин 1%, без предохранения, 10 мл, флакон</t>
  </si>
  <si>
    <t>Прометазин гидрохлорид, 25 мг / мл, 2 мл, амп</t>
  </si>
  <si>
    <t>Иглы, одноразовые, Luer 25 G (0,5*25 мм), оранжевый, для п/к и в/м введения</t>
  </si>
  <si>
    <t>Респиратор №95 (Cimberly Clark) Маленький</t>
  </si>
  <si>
    <t>Бензил бензоат, 25 %, лосьон, 1 литр, бут.</t>
  </si>
  <si>
    <t>Вата, гидрофильная, рулон 500 гр</t>
  </si>
  <si>
    <t>Эритромицин, 500 гр, таб.</t>
  </si>
  <si>
    <t>Рифампицин 150 мг / Изониазид 75 мг, таб.</t>
  </si>
  <si>
    <t>Парацетамол (ацетаминофен), 500 мг, таб.</t>
  </si>
  <si>
    <t>Марля для повязки, 10 см, 12 слоев, 17 ниточн, стерильн</t>
  </si>
  <si>
    <t>Атенолол, 50 мг, таб.</t>
  </si>
  <si>
    <t xml:space="preserve">Клоксациллин, 250 мг, капс. </t>
  </si>
  <si>
    <t>Гиосцин бутилбромид (бутилскополамин бромистый) 10 мг, таб.</t>
  </si>
  <si>
    <t>Ацетилсалициловая кислота (Аспирин), 300 мг, таб.</t>
  </si>
  <si>
    <t>Калий хлорид, 600 мг, медл освобождения, таб.</t>
  </si>
  <si>
    <t>Спиронолактон, 25 мг, таб.</t>
  </si>
  <si>
    <t>Фолиевая кислота, 5 мг, таб.</t>
  </si>
  <si>
    <t>Моксифлоксацин гидрохлорид, 400 мг, таб.</t>
  </si>
  <si>
    <t xml:space="preserve">Кодеина фосфат, 30 мг, таб. </t>
  </si>
  <si>
    <t>Россия</t>
  </si>
  <si>
    <t>Тест системы Amplisens ВИЧ-Мон</t>
  </si>
  <si>
    <t>наб</t>
  </si>
  <si>
    <t>Тест системы Am. ДНК-ВИЧ-FRT</t>
  </si>
  <si>
    <t>Австрия</t>
  </si>
  <si>
    <t>Тест сист Genscreen Ultra HIV AG-AB</t>
  </si>
  <si>
    <t>Лабороторное принадлежности</t>
  </si>
  <si>
    <t>Транспортные и прочие расходы</t>
  </si>
  <si>
    <t>ОБФ Балдар Кубан</t>
  </si>
  <si>
    <t>Меркаптопурин 50мг №25</t>
  </si>
  <si>
    <t>Конические пробирки с завин проб</t>
  </si>
  <si>
    <t>Итого швейцарск франков и сомах:</t>
  </si>
  <si>
    <t>РНК вируса гриппа для проф тестир</t>
  </si>
  <si>
    <t>амп</t>
  </si>
  <si>
    <t>Катриджи Xpert MTB/RIF для мол генетик опред туберкулеза</t>
  </si>
  <si>
    <t>Аппар искус дыхания новорожденн</t>
  </si>
  <si>
    <t>Капреомицин 1г №1</t>
  </si>
  <si>
    <t>Циклосерин 250мг №100</t>
  </si>
  <si>
    <t>Канамицин 1г/4мл №10</t>
  </si>
  <si>
    <t>Левофлоксациллин 250мг №100</t>
  </si>
  <si>
    <t xml:space="preserve">Цефтриаксон 250мг </t>
  </si>
  <si>
    <t>Бензатина пенициллин G 2,4 M ME</t>
  </si>
  <si>
    <t>Метронидазол 500мг №1000</t>
  </si>
  <si>
    <t>Азитромицин дигидрат 500мг №3</t>
  </si>
  <si>
    <t>Устойст регистр данных, USB</t>
  </si>
  <si>
    <t>Информацион листы различ рода</t>
  </si>
  <si>
    <t>Иран</t>
  </si>
  <si>
    <t>Хирургич маски для лица №50</t>
  </si>
  <si>
    <t>Амоксицил87,5+Клавулан к-та 125</t>
  </si>
  <si>
    <t>Кларитромицин 500мг №14</t>
  </si>
  <si>
    <t xml:space="preserve">                                        ЛС и ИМН поступивщих в Кыргызскую Республику по линии гуманитарной помощи  за I кв. 2014 г. </t>
  </si>
</sst>
</file>

<file path=xl/styles.xml><?xml version="1.0" encoding="utf-8"?>
<styleSheet xmlns="http://schemas.openxmlformats.org/spreadsheetml/2006/main">
  <numFmts count="11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0\ _с_о_м"/>
    <numFmt numFmtId="166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4" fillId="0" borderId="0" xfId="0" applyFont="1" applyAlignment="1">
      <alignment/>
    </xf>
    <xf numFmtId="0" fontId="4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 wrapText="1"/>
      <protection/>
    </xf>
    <xf numFmtId="1" fontId="5" fillId="33" borderId="10" xfId="54" applyNumberFormat="1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1" fontId="5" fillId="33" borderId="10" xfId="54" applyNumberFormat="1" applyFont="1" applyFill="1" applyBorder="1" applyAlignment="1">
      <alignment horizontal="right" vertical="center"/>
      <protection/>
    </xf>
    <xf numFmtId="2" fontId="6" fillId="33" borderId="10" xfId="54" applyNumberFormat="1" applyFont="1" applyFill="1" applyBorder="1" applyAlignment="1">
      <alignment horizontal="right" vertical="center"/>
      <protection/>
    </xf>
    <xf numFmtId="0" fontId="45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5" fillId="33" borderId="10" xfId="54" applyNumberFormat="1" applyFont="1" applyFill="1" applyBorder="1" applyAlignment="1">
      <alignment horizontal="right" vertical="center"/>
      <protection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165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1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2" fontId="45" fillId="0" borderId="10" xfId="0" applyNumberFormat="1" applyFont="1" applyBorder="1" applyAlignment="1">
      <alignment horizontal="right"/>
    </xf>
    <xf numFmtId="2" fontId="46" fillId="0" borderId="10" xfId="0" applyNumberFormat="1" applyFont="1" applyBorder="1" applyAlignment="1">
      <alignment horizontal="right"/>
    </xf>
    <xf numFmtId="0" fontId="45" fillId="0" borderId="0" xfId="0" applyFont="1" applyAlignment="1">
      <alignment/>
    </xf>
    <xf numFmtId="2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 horizontal="right" vertical="center"/>
    </xf>
    <xf numFmtId="2" fontId="45" fillId="0" borderId="10" xfId="0" applyNumberFormat="1" applyFont="1" applyFill="1" applyBorder="1" applyAlignment="1">
      <alignment horizontal="right" vertical="center"/>
    </xf>
    <xf numFmtId="2" fontId="5" fillId="33" borderId="10" xfId="54" applyNumberFormat="1" applyFont="1" applyFill="1" applyBorder="1" applyAlignment="1">
      <alignment vertical="center"/>
      <protection/>
    </xf>
    <xf numFmtId="2" fontId="6" fillId="33" borderId="10" xfId="54" applyNumberFormat="1" applyFont="1" applyFill="1" applyBorder="1" applyAlignment="1">
      <alignment vertical="center"/>
      <protection/>
    </xf>
    <xf numFmtId="1" fontId="6" fillId="33" borderId="10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 vertical="center"/>
      <protection/>
    </xf>
    <xf numFmtId="0" fontId="47" fillId="34" borderId="10" xfId="0" applyFont="1" applyFill="1" applyBorder="1" applyAlignment="1">
      <alignment horizontal="left" vertical="center" wrapText="1" inden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right" vertical="center" wrapText="1"/>
    </xf>
    <xf numFmtId="2" fontId="5" fillId="33" borderId="12" xfId="54" applyNumberFormat="1" applyFont="1" applyFill="1" applyBorder="1" applyAlignment="1">
      <alignment horizontal="right" vertical="center"/>
      <protection/>
    </xf>
    <xf numFmtId="0" fontId="45" fillId="34" borderId="10" xfId="0" applyFont="1" applyFill="1" applyBorder="1" applyAlignment="1">
      <alignment horizontal="left" vertical="center" wrapText="1" indent="1"/>
    </xf>
    <xf numFmtId="0" fontId="45" fillId="34" borderId="10" xfId="0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right" vertical="center" wrapText="1"/>
    </xf>
    <xf numFmtId="2" fontId="6" fillId="33" borderId="13" xfId="54" applyNumberFormat="1" applyFont="1" applyFill="1" applyBorder="1" applyAlignment="1">
      <alignment horizontal="right" vertical="center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66" fontId="3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4" fillId="0" borderId="0" xfId="55" applyFont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9" fillId="33" borderId="10" xfId="54" applyFont="1" applyFill="1" applyBorder="1" applyAlignment="1">
      <alignment vertical="center" wrapText="1"/>
      <protection/>
    </xf>
    <xf numFmtId="0" fontId="11" fillId="33" borderId="10" xfId="54" applyFont="1" applyFill="1" applyBorder="1" applyAlignment="1">
      <alignment horizontal="center" vertical="center"/>
      <protection/>
    </xf>
    <xf numFmtId="1" fontId="6" fillId="33" borderId="10" xfId="54" applyNumberFormat="1" applyFont="1" applyFill="1" applyBorder="1" applyAlignment="1">
      <alignment vertical="center"/>
      <protection/>
    </xf>
    <xf numFmtId="1" fontId="6" fillId="33" borderId="11" xfId="54" applyNumberFormat="1" applyFont="1" applyFill="1" applyBorder="1" applyAlignment="1">
      <alignment horizontal="center" vertical="center"/>
      <protection/>
    </xf>
    <xf numFmtId="1" fontId="6" fillId="33" borderId="14" xfId="54" applyNumberFormat="1" applyFont="1" applyFill="1" applyBorder="1" applyAlignment="1">
      <alignment horizontal="center" vertical="center"/>
      <protection/>
    </xf>
    <xf numFmtId="1" fontId="6" fillId="33" borderId="12" xfId="54" applyNumberFormat="1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2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G30" sqref="G30"/>
    </sheetView>
  </sheetViews>
  <sheetFormatPr defaultColWidth="9.140625" defaultRowHeight="15"/>
  <cols>
    <col min="1" max="1" width="7.00390625" style="2" customWidth="1"/>
    <col min="2" max="2" width="17.28125" style="2" customWidth="1"/>
    <col min="3" max="3" width="22.57421875" style="2" customWidth="1"/>
    <col min="4" max="4" width="42.00390625" style="2" customWidth="1"/>
    <col min="5" max="5" width="8.00390625" style="2" customWidth="1"/>
    <col min="6" max="6" width="10.7109375" style="2" customWidth="1"/>
    <col min="7" max="7" width="16.00390625" style="2" customWidth="1"/>
    <col min="8" max="8" width="17.140625" style="2" customWidth="1"/>
    <col min="9" max="16384" width="9.140625" style="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8">
        <v>1</v>
      </c>
      <c r="B5" s="8" t="s">
        <v>10</v>
      </c>
      <c r="C5" s="9" t="s">
        <v>11</v>
      </c>
      <c r="D5" s="10" t="s">
        <v>12</v>
      </c>
      <c r="E5" s="9" t="s">
        <v>13</v>
      </c>
      <c r="F5" s="9">
        <v>6</v>
      </c>
      <c r="G5" s="16">
        <v>5878.56</v>
      </c>
      <c r="H5" s="12"/>
    </row>
    <row r="6" spans="1:8" ht="12.75">
      <c r="A6" s="8">
        <v>2</v>
      </c>
      <c r="B6" s="8" t="s">
        <v>10</v>
      </c>
      <c r="C6" s="9" t="s">
        <v>11</v>
      </c>
      <c r="D6" s="10" t="s">
        <v>14</v>
      </c>
      <c r="E6" s="9" t="s">
        <v>13</v>
      </c>
      <c r="F6" s="8">
        <v>6</v>
      </c>
      <c r="G6" s="36">
        <v>1875.3</v>
      </c>
      <c r="H6" s="12"/>
    </row>
    <row r="7" spans="1:8" ht="12.75">
      <c r="A7" s="8">
        <v>3</v>
      </c>
      <c r="B7" s="8" t="s">
        <v>10</v>
      </c>
      <c r="C7" s="9" t="s">
        <v>11</v>
      </c>
      <c r="D7" s="10" t="s">
        <v>15</v>
      </c>
      <c r="E7" s="11" t="s">
        <v>13</v>
      </c>
      <c r="F7" s="9">
        <v>6</v>
      </c>
      <c r="G7" s="36">
        <v>8807.22</v>
      </c>
      <c r="H7" s="13"/>
    </row>
    <row r="8" spans="1:8" ht="12.75">
      <c r="A8" s="69" t="s">
        <v>16</v>
      </c>
      <c r="B8" s="70"/>
      <c r="C8" s="70"/>
      <c r="D8" s="70"/>
      <c r="E8" s="70"/>
      <c r="F8" s="71"/>
      <c r="G8" s="37">
        <v>16561.08</v>
      </c>
      <c r="H8" s="13">
        <v>1114017.5</v>
      </c>
    </row>
    <row r="9" spans="1:8" ht="12.75">
      <c r="A9" s="8">
        <v>1</v>
      </c>
      <c r="B9" s="8" t="s">
        <v>201</v>
      </c>
      <c r="C9" s="9" t="s">
        <v>11</v>
      </c>
      <c r="D9" s="10" t="s">
        <v>608</v>
      </c>
      <c r="E9" s="9" t="s">
        <v>13</v>
      </c>
      <c r="F9" s="9">
        <v>2</v>
      </c>
      <c r="G9" s="16">
        <v>17480</v>
      </c>
      <c r="H9" s="16"/>
    </row>
    <row r="10" spans="1:8" ht="12.75">
      <c r="A10" s="69" t="s">
        <v>252</v>
      </c>
      <c r="B10" s="70"/>
      <c r="C10" s="70"/>
      <c r="D10" s="70"/>
      <c r="E10" s="70"/>
      <c r="F10" s="71"/>
      <c r="G10" s="13">
        <f>SUM(G9)</f>
        <v>17480</v>
      </c>
      <c r="H10" s="13">
        <v>1316515</v>
      </c>
    </row>
    <row r="11" spans="1:8" ht="12.75">
      <c r="A11" s="14"/>
      <c r="B11" s="14"/>
      <c r="C11" s="14"/>
      <c r="D11" s="14"/>
      <c r="E11" s="14"/>
      <c r="F11" s="14"/>
      <c r="G11" s="14"/>
      <c r="H11" s="14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72" t="s">
        <v>24</v>
      </c>
      <c r="B24" s="73"/>
      <c r="C24" s="73"/>
      <c r="D24" s="73"/>
      <c r="E24" s="73"/>
      <c r="F24" s="74"/>
      <c r="G24" s="15">
        <f>G8+G10</f>
        <v>34041.08</v>
      </c>
      <c r="H24" s="15">
        <f>H8+H10</f>
        <v>2430532.5</v>
      </c>
    </row>
  </sheetData>
  <sheetProtection/>
  <mergeCells count="3">
    <mergeCell ref="A8:F8"/>
    <mergeCell ref="A24:F24"/>
    <mergeCell ref="A10:F10"/>
  </mergeCells>
  <printOptions/>
  <pageMargins left="0.44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5"/>
  <sheetViews>
    <sheetView zoomScalePageLayoutView="0" workbookViewId="0" topLeftCell="A303">
      <selection activeCell="D324" sqref="D324"/>
    </sheetView>
  </sheetViews>
  <sheetFormatPr defaultColWidth="9.140625" defaultRowHeight="15"/>
  <cols>
    <col min="1" max="1" width="6.28125" style="65" customWidth="1"/>
    <col min="2" max="2" width="15.421875" style="32" customWidth="1"/>
    <col min="3" max="3" width="21.57421875" style="32" customWidth="1"/>
    <col min="4" max="4" width="41.140625" style="32" customWidth="1"/>
    <col min="5" max="5" width="7.8515625" style="32" customWidth="1"/>
    <col min="6" max="6" width="9.140625" style="32" customWidth="1"/>
    <col min="7" max="7" width="15.140625" style="32" customWidth="1"/>
    <col min="8" max="8" width="16.421875" style="32" customWidth="1"/>
    <col min="9" max="16384" width="9.140625" style="32" customWidth="1"/>
  </cols>
  <sheetData>
    <row r="1" spans="1:8" ht="12.75">
      <c r="A1" s="63" t="s">
        <v>0</v>
      </c>
      <c r="B1" s="4"/>
      <c r="C1" s="4"/>
      <c r="D1" s="4"/>
      <c r="E1" s="4"/>
      <c r="F1" s="4"/>
      <c r="G1" s="1"/>
      <c r="H1" s="1"/>
    </row>
    <row r="2" spans="1:8" ht="12.75">
      <c r="A2" s="63" t="s">
        <v>9</v>
      </c>
      <c r="B2" s="4"/>
      <c r="C2" s="4"/>
      <c r="D2" s="4"/>
      <c r="E2" s="4"/>
      <c r="F2" s="4"/>
      <c r="G2" s="1"/>
      <c r="H2" s="1"/>
    </row>
    <row r="3" spans="1:8" ht="12.75">
      <c r="A3" s="63"/>
      <c r="B3" s="4"/>
      <c r="C3" s="4"/>
      <c r="D3" s="4"/>
      <c r="E3" s="4"/>
      <c r="F3" s="4"/>
      <c r="G3" s="1"/>
      <c r="H3" s="1"/>
    </row>
    <row r="4" spans="1:8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8">
        <v>1</v>
      </c>
      <c r="B5" s="8" t="s">
        <v>274</v>
      </c>
      <c r="C5" s="9" t="s">
        <v>275</v>
      </c>
      <c r="D5" s="10" t="s">
        <v>276</v>
      </c>
      <c r="E5" s="11" t="s">
        <v>20</v>
      </c>
      <c r="F5" s="9">
        <v>80</v>
      </c>
      <c r="G5" s="16">
        <v>27.12</v>
      </c>
      <c r="H5" s="13"/>
    </row>
    <row r="6" spans="1:8" ht="12.75">
      <c r="A6" s="8">
        <v>2</v>
      </c>
      <c r="B6" s="8" t="s">
        <v>274</v>
      </c>
      <c r="C6" s="9" t="s">
        <v>275</v>
      </c>
      <c r="D6" s="10" t="s">
        <v>277</v>
      </c>
      <c r="E6" s="11" t="s">
        <v>20</v>
      </c>
      <c r="F6" s="9">
        <v>2</v>
      </c>
      <c r="G6" s="16">
        <v>63.34</v>
      </c>
      <c r="H6" s="13"/>
    </row>
    <row r="7" spans="1:8" ht="12.75">
      <c r="A7" s="8">
        <v>3</v>
      </c>
      <c r="B7" s="8" t="s">
        <v>274</v>
      </c>
      <c r="C7" s="9" t="s">
        <v>275</v>
      </c>
      <c r="D7" s="10" t="s">
        <v>278</v>
      </c>
      <c r="E7" s="11" t="s">
        <v>20</v>
      </c>
      <c r="F7" s="9">
        <v>26760</v>
      </c>
      <c r="G7" s="16">
        <v>42494.88</v>
      </c>
      <c r="H7" s="13"/>
    </row>
    <row r="8" spans="1:8" ht="12.75">
      <c r="A8" s="8">
        <v>4</v>
      </c>
      <c r="B8" s="8" t="s">
        <v>274</v>
      </c>
      <c r="C8" s="9" t="s">
        <v>275</v>
      </c>
      <c r="D8" s="10" t="s">
        <v>277</v>
      </c>
      <c r="E8" s="11" t="s">
        <v>20</v>
      </c>
      <c r="F8" s="9">
        <v>1</v>
      </c>
      <c r="G8" s="16">
        <v>31.67</v>
      </c>
      <c r="H8" s="13"/>
    </row>
    <row r="9" spans="1:8" ht="12.75">
      <c r="A9" s="8">
        <v>5</v>
      </c>
      <c r="B9" s="8" t="s">
        <v>274</v>
      </c>
      <c r="C9" s="9" t="s">
        <v>275</v>
      </c>
      <c r="D9" s="10" t="s">
        <v>279</v>
      </c>
      <c r="E9" s="11" t="s">
        <v>20</v>
      </c>
      <c r="F9" s="9">
        <v>2</v>
      </c>
      <c r="G9" s="16">
        <v>120.78</v>
      </c>
      <c r="H9" s="13"/>
    </row>
    <row r="10" spans="1:8" ht="12.75">
      <c r="A10" s="8">
        <v>6</v>
      </c>
      <c r="B10" s="8" t="s">
        <v>274</v>
      </c>
      <c r="C10" s="9" t="s">
        <v>275</v>
      </c>
      <c r="D10" s="10" t="s">
        <v>280</v>
      </c>
      <c r="E10" s="11" t="s">
        <v>20</v>
      </c>
      <c r="F10" s="9">
        <v>2</v>
      </c>
      <c r="G10" s="16">
        <v>78.3</v>
      </c>
      <c r="H10" s="13"/>
    </row>
    <row r="11" spans="1:8" ht="12.75">
      <c r="A11" s="8">
        <v>7</v>
      </c>
      <c r="B11" s="8" t="s">
        <v>274</v>
      </c>
      <c r="C11" s="9" t="s">
        <v>275</v>
      </c>
      <c r="D11" s="10" t="s">
        <v>281</v>
      </c>
      <c r="E11" s="11" t="s">
        <v>20</v>
      </c>
      <c r="F11" s="9">
        <v>200</v>
      </c>
      <c r="G11" s="16">
        <v>36.2</v>
      </c>
      <c r="H11" s="13"/>
    </row>
    <row r="12" spans="1:8" ht="12.75">
      <c r="A12" s="8">
        <v>8</v>
      </c>
      <c r="B12" s="8" t="s">
        <v>274</v>
      </c>
      <c r="C12" s="9" t="s">
        <v>275</v>
      </c>
      <c r="D12" s="10" t="s">
        <v>282</v>
      </c>
      <c r="E12" s="11" t="s">
        <v>20</v>
      </c>
      <c r="F12" s="9">
        <v>1</v>
      </c>
      <c r="G12" s="16">
        <v>110.2</v>
      </c>
      <c r="H12" s="13"/>
    </row>
    <row r="13" spans="1:8" ht="12.75">
      <c r="A13" s="8">
        <v>9</v>
      </c>
      <c r="B13" s="8" t="s">
        <v>274</v>
      </c>
      <c r="C13" s="9" t="s">
        <v>275</v>
      </c>
      <c r="D13" s="10" t="s">
        <v>283</v>
      </c>
      <c r="E13" s="11" t="s">
        <v>20</v>
      </c>
      <c r="F13" s="9">
        <v>4</v>
      </c>
      <c r="G13" s="16">
        <v>1023.2</v>
      </c>
      <c r="H13" s="13"/>
    </row>
    <row r="14" spans="1:8" ht="12.75">
      <c r="A14" s="8">
        <v>10</v>
      </c>
      <c r="B14" s="8" t="s">
        <v>274</v>
      </c>
      <c r="C14" s="9" t="s">
        <v>275</v>
      </c>
      <c r="D14" s="10" t="s">
        <v>284</v>
      </c>
      <c r="E14" s="11" t="s">
        <v>20</v>
      </c>
      <c r="F14" s="9">
        <v>1</v>
      </c>
      <c r="G14" s="16">
        <v>110.2</v>
      </c>
      <c r="H14" s="13"/>
    </row>
    <row r="15" spans="1:8" ht="12.75">
      <c r="A15" s="8">
        <v>11</v>
      </c>
      <c r="B15" s="8" t="s">
        <v>274</v>
      </c>
      <c r="C15" s="9" t="s">
        <v>275</v>
      </c>
      <c r="D15" s="10" t="s">
        <v>285</v>
      </c>
      <c r="E15" s="11" t="s">
        <v>20</v>
      </c>
      <c r="F15" s="9">
        <v>1</v>
      </c>
      <c r="G15" s="16">
        <v>272.13</v>
      </c>
      <c r="H15" s="13"/>
    </row>
    <row r="16" spans="1:8" ht="12.75">
      <c r="A16" s="69" t="s">
        <v>252</v>
      </c>
      <c r="B16" s="70"/>
      <c r="C16" s="70"/>
      <c r="D16" s="70"/>
      <c r="E16" s="70"/>
      <c r="F16" s="71"/>
      <c r="G16" s="13">
        <f>SUM(G5:G15)</f>
        <v>44368.01999999998</v>
      </c>
      <c r="H16" s="13">
        <v>3108827.2</v>
      </c>
    </row>
    <row r="17" spans="1:8" ht="12.75">
      <c r="A17" s="8">
        <v>1</v>
      </c>
      <c r="B17" s="8" t="s">
        <v>274</v>
      </c>
      <c r="C17" s="9" t="s">
        <v>275</v>
      </c>
      <c r="D17" s="10" t="s">
        <v>286</v>
      </c>
      <c r="E17" s="11" t="s">
        <v>13</v>
      </c>
      <c r="F17" s="9">
        <v>100</v>
      </c>
      <c r="G17" s="16">
        <v>527.84</v>
      </c>
      <c r="H17" s="13"/>
    </row>
    <row r="18" spans="1:8" ht="12.75">
      <c r="A18" s="8">
        <v>2</v>
      </c>
      <c r="B18" s="8" t="s">
        <v>274</v>
      </c>
      <c r="C18" s="9" t="s">
        <v>275</v>
      </c>
      <c r="D18" s="10" t="s">
        <v>287</v>
      </c>
      <c r="E18" s="11" t="s">
        <v>13</v>
      </c>
      <c r="F18" s="9">
        <v>49400</v>
      </c>
      <c r="G18" s="16">
        <v>24630.84</v>
      </c>
      <c r="H18" s="13"/>
    </row>
    <row r="19" spans="1:8" ht="12.75">
      <c r="A19" s="8">
        <v>3</v>
      </c>
      <c r="B19" s="8" t="s">
        <v>274</v>
      </c>
      <c r="C19" s="9" t="s">
        <v>275</v>
      </c>
      <c r="D19" s="10" t="s">
        <v>288</v>
      </c>
      <c r="E19" s="11" t="s">
        <v>13</v>
      </c>
      <c r="F19" s="9">
        <v>1000</v>
      </c>
      <c r="G19" s="16">
        <v>5.68</v>
      </c>
      <c r="H19" s="13"/>
    </row>
    <row r="20" spans="1:8" ht="12.75">
      <c r="A20" s="8">
        <v>4</v>
      </c>
      <c r="B20" s="8" t="s">
        <v>274</v>
      </c>
      <c r="C20" s="9" t="s">
        <v>275</v>
      </c>
      <c r="D20" s="10" t="s">
        <v>289</v>
      </c>
      <c r="E20" s="11" t="s">
        <v>13</v>
      </c>
      <c r="F20" s="9">
        <v>2000</v>
      </c>
      <c r="G20" s="16">
        <v>19</v>
      </c>
      <c r="H20" s="13"/>
    </row>
    <row r="21" spans="1:8" ht="12.75">
      <c r="A21" s="8">
        <v>5</v>
      </c>
      <c r="B21" s="8" t="s">
        <v>274</v>
      </c>
      <c r="C21" s="9" t="s">
        <v>275</v>
      </c>
      <c r="D21" s="10" t="s">
        <v>290</v>
      </c>
      <c r="E21" s="11" t="s">
        <v>13</v>
      </c>
      <c r="F21" s="9">
        <v>13300</v>
      </c>
      <c r="G21" s="16">
        <v>5478.27</v>
      </c>
      <c r="H21" s="13"/>
    </row>
    <row r="22" spans="1:8" ht="12.75">
      <c r="A22" s="8">
        <v>6</v>
      </c>
      <c r="B22" s="8" t="s">
        <v>274</v>
      </c>
      <c r="C22" s="9" t="s">
        <v>275</v>
      </c>
      <c r="D22" s="10" t="s">
        <v>291</v>
      </c>
      <c r="E22" s="11" t="s">
        <v>13</v>
      </c>
      <c r="F22" s="9">
        <v>1620</v>
      </c>
      <c r="G22" s="16">
        <v>14628.6</v>
      </c>
      <c r="H22" s="13"/>
    </row>
    <row r="23" spans="1:8" ht="12.75">
      <c r="A23" s="8">
        <v>7</v>
      </c>
      <c r="B23" s="8" t="s">
        <v>274</v>
      </c>
      <c r="C23" s="9" t="s">
        <v>275</v>
      </c>
      <c r="D23" s="10" t="s">
        <v>291</v>
      </c>
      <c r="E23" s="11" t="s">
        <v>13</v>
      </c>
      <c r="F23" s="9">
        <v>1020</v>
      </c>
      <c r="G23" s="16">
        <v>9210.6</v>
      </c>
      <c r="H23" s="13"/>
    </row>
    <row r="24" spans="1:8" ht="12.75">
      <c r="A24" s="69" t="s">
        <v>16</v>
      </c>
      <c r="B24" s="70"/>
      <c r="C24" s="70"/>
      <c r="D24" s="70"/>
      <c r="E24" s="70"/>
      <c r="F24" s="71"/>
      <c r="G24" s="13">
        <f>SUM(G17:G23)</f>
        <v>54500.83</v>
      </c>
      <c r="H24" s="13">
        <v>3818824.1</v>
      </c>
    </row>
    <row r="25" spans="1:8" ht="12.75">
      <c r="A25" s="8">
        <v>1</v>
      </c>
      <c r="B25" s="8" t="s">
        <v>274</v>
      </c>
      <c r="C25" s="9" t="s">
        <v>275</v>
      </c>
      <c r="D25" s="10" t="s">
        <v>292</v>
      </c>
      <c r="E25" s="11" t="s">
        <v>13</v>
      </c>
      <c r="F25" s="9">
        <v>16</v>
      </c>
      <c r="G25" s="16">
        <v>73.29</v>
      </c>
      <c r="H25" s="13"/>
    </row>
    <row r="26" spans="1:8" ht="12.75">
      <c r="A26" s="8">
        <v>2</v>
      </c>
      <c r="B26" s="8" t="s">
        <v>274</v>
      </c>
      <c r="C26" s="9" t="s">
        <v>275</v>
      </c>
      <c r="D26" s="10" t="s">
        <v>293</v>
      </c>
      <c r="E26" s="11" t="s">
        <v>13</v>
      </c>
      <c r="F26" s="9">
        <v>25</v>
      </c>
      <c r="G26" s="16">
        <v>52.75</v>
      </c>
      <c r="H26" s="13"/>
    </row>
    <row r="27" spans="1:8" ht="12.75">
      <c r="A27" s="8">
        <v>3</v>
      </c>
      <c r="B27" s="8" t="s">
        <v>274</v>
      </c>
      <c r="C27" s="9" t="s">
        <v>275</v>
      </c>
      <c r="D27" s="10" t="s">
        <v>294</v>
      </c>
      <c r="E27" s="11" t="s">
        <v>13</v>
      </c>
      <c r="F27" s="9">
        <v>10</v>
      </c>
      <c r="G27" s="16">
        <v>18.9</v>
      </c>
      <c r="H27" s="13"/>
    </row>
    <row r="28" spans="1:8" ht="12.75">
      <c r="A28" s="69" t="s">
        <v>16</v>
      </c>
      <c r="B28" s="70"/>
      <c r="C28" s="70"/>
      <c r="D28" s="70"/>
      <c r="E28" s="70"/>
      <c r="F28" s="71"/>
      <c r="G28" s="13">
        <f>SUM(G25:G27)</f>
        <v>144.94</v>
      </c>
      <c r="H28" s="13">
        <v>10155.8</v>
      </c>
    </row>
    <row r="29" spans="1:8" ht="12.75">
      <c r="A29" s="8">
        <v>1</v>
      </c>
      <c r="B29" s="8" t="s">
        <v>274</v>
      </c>
      <c r="C29" s="9" t="s">
        <v>275</v>
      </c>
      <c r="D29" s="10" t="s">
        <v>295</v>
      </c>
      <c r="E29" s="11" t="s">
        <v>13</v>
      </c>
      <c r="F29" s="9">
        <v>100</v>
      </c>
      <c r="G29" s="16">
        <v>15.38</v>
      </c>
      <c r="H29" s="13"/>
    </row>
    <row r="30" spans="1:8" ht="12.75">
      <c r="A30" s="69" t="s">
        <v>252</v>
      </c>
      <c r="B30" s="70"/>
      <c r="C30" s="70"/>
      <c r="D30" s="70"/>
      <c r="E30" s="70"/>
      <c r="F30" s="71"/>
      <c r="G30" s="13">
        <f>SUM(G29)</f>
        <v>15.38</v>
      </c>
      <c r="H30" s="13">
        <v>1077.7</v>
      </c>
    </row>
    <row r="31" spans="1:8" ht="25.5">
      <c r="A31" s="64">
        <v>1</v>
      </c>
      <c r="B31" s="48" t="s">
        <v>274</v>
      </c>
      <c r="C31" s="49" t="s">
        <v>275</v>
      </c>
      <c r="D31" s="50" t="s">
        <v>419</v>
      </c>
      <c r="E31" s="51" t="s">
        <v>420</v>
      </c>
      <c r="F31" s="52">
        <v>500</v>
      </c>
      <c r="G31" s="53">
        <v>355.1</v>
      </c>
      <c r="H31" s="14"/>
    </row>
    <row r="32" spans="1:8" ht="12.75">
      <c r="A32" s="64">
        <v>2</v>
      </c>
      <c r="B32" s="48" t="s">
        <v>274</v>
      </c>
      <c r="C32" s="49" t="s">
        <v>275</v>
      </c>
      <c r="D32" s="50" t="s">
        <v>421</v>
      </c>
      <c r="E32" s="51" t="s">
        <v>420</v>
      </c>
      <c r="F32" s="52">
        <v>1608</v>
      </c>
      <c r="G32" s="53">
        <v>10162.56</v>
      </c>
      <c r="H32" s="14"/>
    </row>
    <row r="33" spans="1:8" ht="25.5">
      <c r="A33" s="64">
        <v>3</v>
      </c>
      <c r="B33" s="48" t="s">
        <v>274</v>
      </c>
      <c r="C33" s="49" t="s">
        <v>275</v>
      </c>
      <c r="D33" s="50" t="s">
        <v>422</v>
      </c>
      <c r="E33" s="51" t="s">
        <v>423</v>
      </c>
      <c r="F33" s="52">
        <v>5000</v>
      </c>
      <c r="G33" s="53">
        <v>119.15</v>
      </c>
      <c r="H33" s="14"/>
    </row>
    <row r="34" spans="1:8" ht="12.75">
      <c r="A34" s="64">
        <v>4</v>
      </c>
      <c r="B34" s="48" t="s">
        <v>274</v>
      </c>
      <c r="C34" s="49" t="s">
        <v>275</v>
      </c>
      <c r="D34" s="50" t="s">
        <v>424</v>
      </c>
      <c r="E34" s="51" t="s">
        <v>423</v>
      </c>
      <c r="F34" s="52">
        <v>2688</v>
      </c>
      <c r="G34" s="53">
        <v>57.6</v>
      </c>
      <c r="H34" s="14"/>
    </row>
    <row r="35" spans="1:8" ht="12.75">
      <c r="A35" s="64">
        <v>5</v>
      </c>
      <c r="B35" s="48" t="s">
        <v>274</v>
      </c>
      <c r="C35" s="49" t="s">
        <v>275</v>
      </c>
      <c r="D35" s="50" t="s">
        <v>425</v>
      </c>
      <c r="E35" s="51" t="s">
        <v>423</v>
      </c>
      <c r="F35" s="52">
        <v>10000</v>
      </c>
      <c r="G35" s="53">
        <v>1170.4</v>
      </c>
      <c r="H35" s="14"/>
    </row>
    <row r="36" spans="1:8" ht="25.5">
      <c r="A36" s="64">
        <v>6</v>
      </c>
      <c r="B36" s="48" t="s">
        <v>274</v>
      </c>
      <c r="C36" s="49" t="s">
        <v>275</v>
      </c>
      <c r="D36" s="50" t="s">
        <v>426</v>
      </c>
      <c r="E36" s="51" t="s">
        <v>13</v>
      </c>
      <c r="F36" s="52">
        <v>12</v>
      </c>
      <c r="G36" s="53">
        <v>436.08</v>
      </c>
      <c r="H36" s="14"/>
    </row>
    <row r="37" spans="1:8" ht="25.5">
      <c r="A37" s="64">
        <v>7</v>
      </c>
      <c r="B37" s="48" t="s">
        <v>274</v>
      </c>
      <c r="C37" s="49" t="s">
        <v>275</v>
      </c>
      <c r="D37" s="50" t="s">
        <v>427</v>
      </c>
      <c r="E37" s="51" t="s">
        <v>13</v>
      </c>
      <c r="F37" s="52">
        <v>840</v>
      </c>
      <c r="G37" s="53">
        <v>1437.45</v>
      </c>
      <c r="H37" s="14"/>
    </row>
    <row r="38" spans="1:8" ht="25.5">
      <c r="A38" s="64">
        <v>8</v>
      </c>
      <c r="B38" s="48" t="s">
        <v>274</v>
      </c>
      <c r="C38" s="49" t="s">
        <v>275</v>
      </c>
      <c r="D38" s="50" t="s">
        <v>427</v>
      </c>
      <c r="E38" s="51" t="s">
        <v>13</v>
      </c>
      <c r="F38" s="52">
        <v>840</v>
      </c>
      <c r="G38" s="53">
        <v>1437.45</v>
      </c>
      <c r="H38" s="14"/>
    </row>
    <row r="39" spans="1:8" ht="25.5">
      <c r="A39" s="64">
        <v>9</v>
      </c>
      <c r="B39" s="48" t="s">
        <v>274</v>
      </c>
      <c r="C39" s="49" t="s">
        <v>275</v>
      </c>
      <c r="D39" s="50" t="s">
        <v>427</v>
      </c>
      <c r="E39" s="51" t="s">
        <v>13</v>
      </c>
      <c r="F39" s="52">
        <v>624</v>
      </c>
      <c r="G39" s="53">
        <v>1067.78</v>
      </c>
      <c r="H39" s="14"/>
    </row>
    <row r="40" spans="1:8" ht="25.5">
      <c r="A40" s="64">
        <v>10</v>
      </c>
      <c r="B40" s="48" t="s">
        <v>274</v>
      </c>
      <c r="C40" s="49" t="s">
        <v>275</v>
      </c>
      <c r="D40" s="50" t="s">
        <v>427</v>
      </c>
      <c r="E40" s="51" t="s">
        <v>13</v>
      </c>
      <c r="F40" s="52">
        <v>48</v>
      </c>
      <c r="G40" s="53">
        <v>82.1376</v>
      </c>
      <c r="H40" s="14"/>
    </row>
    <row r="41" spans="1:8" ht="25.5">
      <c r="A41" s="64">
        <v>11</v>
      </c>
      <c r="B41" s="48" t="s">
        <v>274</v>
      </c>
      <c r="C41" s="49" t="s">
        <v>275</v>
      </c>
      <c r="D41" s="54" t="s">
        <v>428</v>
      </c>
      <c r="E41" s="51" t="s">
        <v>429</v>
      </c>
      <c r="F41" s="52">
        <v>1920</v>
      </c>
      <c r="G41" s="53">
        <v>100.8</v>
      </c>
      <c r="H41" s="14"/>
    </row>
    <row r="42" spans="1:8" ht="12.75">
      <c r="A42" s="64">
        <v>12</v>
      </c>
      <c r="B42" s="48" t="s">
        <v>274</v>
      </c>
      <c r="C42" s="49" t="s">
        <v>275</v>
      </c>
      <c r="D42" s="50" t="s">
        <v>430</v>
      </c>
      <c r="E42" s="51" t="s">
        <v>431</v>
      </c>
      <c r="F42" s="52">
        <v>3600</v>
      </c>
      <c r="G42" s="53">
        <v>1794.96</v>
      </c>
      <c r="H42" s="14"/>
    </row>
    <row r="43" spans="1:8" ht="12.75">
      <c r="A43" s="64">
        <v>13</v>
      </c>
      <c r="B43" s="48" t="s">
        <v>274</v>
      </c>
      <c r="C43" s="49" t="s">
        <v>275</v>
      </c>
      <c r="D43" s="50" t="s">
        <v>430</v>
      </c>
      <c r="E43" s="51" t="s">
        <v>431</v>
      </c>
      <c r="F43" s="52">
        <v>12900</v>
      </c>
      <c r="G43" s="53">
        <v>6431.94</v>
      </c>
      <c r="H43" s="14"/>
    </row>
    <row r="44" spans="1:8" ht="12.75">
      <c r="A44" s="64">
        <v>14</v>
      </c>
      <c r="B44" s="48" t="s">
        <v>274</v>
      </c>
      <c r="C44" s="49" t="s">
        <v>275</v>
      </c>
      <c r="D44" s="50" t="s">
        <v>432</v>
      </c>
      <c r="E44" s="51" t="s">
        <v>423</v>
      </c>
      <c r="F44" s="52">
        <v>10000</v>
      </c>
      <c r="G44" s="53">
        <v>532</v>
      </c>
      <c r="H44" s="14"/>
    </row>
    <row r="45" spans="1:8" ht="25.5">
      <c r="A45" s="64">
        <v>15</v>
      </c>
      <c r="B45" s="48" t="s">
        <v>274</v>
      </c>
      <c r="C45" s="49" t="s">
        <v>275</v>
      </c>
      <c r="D45" s="50" t="s">
        <v>433</v>
      </c>
      <c r="E45" s="51" t="s">
        <v>13</v>
      </c>
      <c r="F45" s="52">
        <v>2400</v>
      </c>
      <c r="G45" s="53">
        <v>695.2</v>
      </c>
      <c r="H45" s="14"/>
    </row>
    <row r="46" spans="1:8" ht="12.75">
      <c r="A46" s="64">
        <v>16</v>
      </c>
      <c r="B46" s="48" t="s">
        <v>274</v>
      </c>
      <c r="C46" s="49" t="s">
        <v>275</v>
      </c>
      <c r="D46" s="50" t="s">
        <v>424</v>
      </c>
      <c r="E46" s="51" t="s">
        <v>423</v>
      </c>
      <c r="F46" s="52">
        <v>12096</v>
      </c>
      <c r="G46" s="53">
        <v>259</v>
      </c>
      <c r="H46" s="14"/>
    </row>
    <row r="47" spans="1:8" ht="12.75">
      <c r="A47" s="64">
        <v>17</v>
      </c>
      <c r="B47" s="48" t="s">
        <v>274</v>
      </c>
      <c r="C47" s="49" t="s">
        <v>275</v>
      </c>
      <c r="D47" s="50" t="s">
        <v>430</v>
      </c>
      <c r="E47" s="51" t="s">
        <v>431</v>
      </c>
      <c r="F47" s="52">
        <v>2000</v>
      </c>
      <c r="G47" s="53">
        <v>997.2</v>
      </c>
      <c r="H47" s="14"/>
    </row>
    <row r="48" spans="1:8" ht="12.75">
      <c r="A48" s="64">
        <v>18</v>
      </c>
      <c r="B48" s="48" t="s">
        <v>274</v>
      </c>
      <c r="C48" s="49" t="s">
        <v>275</v>
      </c>
      <c r="D48" s="50" t="s">
        <v>434</v>
      </c>
      <c r="E48" s="51" t="s">
        <v>13</v>
      </c>
      <c r="F48" s="52">
        <v>2900</v>
      </c>
      <c r="G48" s="53">
        <v>106.14</v>
      </c>
      <c r="H48" s="14"/>
    </row>
    <row r="49" spans="1:8" ht="25.5">
      <c r="A49" s="64">
        <v>19</v>
      </c>
      <c r="B49" s="48" t="s">
        <v>274</v>
      </c>
      <c r="C49" s="49" t="s">
        <v>275</v>
      </c>
      <c r="D49" s="50" t="s">
        <v>435</v>
      </c>
      <c r="E49" s="51" t="s">
        <v>423</v>
      </c>
      <c r="F49" s="52">
        <v>700</v>
      </c>
      <c r="G49" s="53">
        <v>10.15</v>
      </c>
      <c r="H49" s="14"/>
    </row>
    <row r="50" spans="1:8" ht="12.75">
      <c r="A50" s="64">
        <v>20</v>
      </c>
      <c r="B50" s="48" t="s">
        <v>274</v>
      </c>
      <c r="C50" s="49" t="s">
        <v>275</v>
      </c>
      <c r="D50" s="50" t="s">
        <v>436</v>
      </c>
      <c r="E50" s="51" t="s">
        <v>423</v>
      </c>
      <c r="F50" s="52">
        <v>6000</v>
      </c>
      <c r="G50" s="53">
        <v>95.7</v>
      </c>
      <c r="H50" s="14"/>
    </row>
    <row r="51" spans="1:8" ht="12.75">
      <c r="A51" s="64">
        <v>21</v>
      </c>
      <c r="B51" s="48" t="s">
        <v>274</v>
      </c>
      <c r="C51" s="49" t="s">
        <v>275</v>
      </c>
      <c r="D51" s="50" t="s">
        <v>424</v>
      </c>
      <c r="E51" s="51" t="s">
        <v>423</v>
      </c>
      <c r="F51" s="52">
        <v>1344</v>
      </c>
      <c r="G51" s="53">
        <v>29</v>
      </c>
      <c r="H51" s="14"/>
    </row>
    <row r="52" spans="1:8" ht="12.75">
      <c r="A52" s="64">
        <v>22</v>
      </c>
      <c r="B52" s="48" t="s">
        <v>274</v>
      </c>
      <c r="C52" s="49" t="s">
        <v>275</v>
      </c>
      <c r="D52" s="50" t="s">
        <v>437</v>
      </c>
      <c r="E52" s="51" t="s">
        <v>13</v>
      </c>
      <c r="F52" s="52">
        <v>700</v>
      </c>
      <c r="G52" s="53">
        <v>18.69</v>
      </c>
      <c r="H52" s="14"/>
    </row>
    <row r="53" spans="1:8" ht="12.75">
      <c r="A53" s="64">
        <v>23</v>
      </c>
      <c r="B53" s="48" t="s">
        <v>274</v>
      </c>
      <c r="C53" s="49" t="s">
        <v>275</v>
      </c>
      <c r="D53" s="50" t="s">
        <v>430</v>
      </c>
      <c r="E53" s="51" t="s">
        <v>431</v>
      </c>
      <c r="F53" s="52">
        <v>5000</v>
      </c>
      <c r="G53" s="53">
        <v>2493</v>
      </c>
      <c r="H53" s="14"/>
    </row>
    <row r="54" spans="1:8" ht="12.75">
      <c r="A54" s="64">
        <v>24</v>
      </c>
      <c r="B54" s="48" t="s">
        <v>274</v>
      </c>
      <c r="C54" s="49" t="s">
        <v>275</v>
      </c>
      <c r="D54" s="50" t="s">
        <v>438</v>
      </c>
      <c r="E54" s="51" t="s">
        <v>423</v>
      </c>
      <c r="F54" s="52">
        <v>4000</v>
      </c>
      <c r="G54" s="53">
        <v>41.8</v>
      </c>
      <c r="H54" s="14"/>
    </row>
    <row r="55" spans="1:8" ht="12.75">
      <c r="A55" s="64">
        <v>25</v>
      </c>
      <c r="B55" s="48" t="s">
        <v>274</v>
      </c>
      <c r="C55" s="49" t="s">
        <v>275</v>
      </c>
      <c r="D55" s="50" t="s">
        <v>439</v>
      </c>
      <c r="E55" s="51" t="s">
        <v>423</v>
      </c>
      <c r="F55" s="52">
        <v>1000</v>
      </c>
      <c r="G55" s="53">
        <v>14.09</v>
      </c>
      <c r="H55" s="14"/>
    </row>
    <row r="56" spans="1:8" ht="12.75">
      <c r="A56" s="64">
        <v>26</v>
      </c>
      <c r="B56" s="48" t="s">
        <v>274</v>
      </c>
      <c r="C56" s="49" t="s">
        <v>275</v>
      </c>
      <c r="D56" s="50" t="s">
        <v>440</v>
      </c>
      <c r="E56" s="51" t="s">
        <v>423</v>
      </c>
      <c r="F56" s="52">
        <v>119000</v>
      </c>
      <c r="G56" s="53">
        <v>504.56</v>
      </c>
      <c r="H56" s="14"/>
    </row>
    <row r="57" spans="1:8" ht="12.75">
      <c r="A57" s="64">
        <v>27</v>
      </c>
      <c r="B57" s="48" t="s">
        <v>274</v>
      </c>
      <c r="C57" s="49" t="s">
        <v>275</v>
      </c>
      <c r="D57" s="50" t="s">
        <v>441</v>
      </c>
      <c r="E57" s="51" t="s">
        <v>420</v>
      </c>
      <c r="F57" s="52">
        <v>400</v>
      </c>
      <c r="G57" s="53">
        <v>232.08</v>
      </c>
      <c r="H57" s="14"/>
    </row>
    <row r="58" spans="1:8" ht="12.75">
      <c r="A58" s="64">
        <v>28</v>
      </c>
      <c r="B58" s="48" t="s">
        <v>274</v>
      </c>
      <c r="C58" s="49" t="s">
        <v>275</v>
      </c>
      <c r="D58" s="50" t="s">
        <v>442</v>
      </c>
      <c r="E58" s="51" t="s">
        <v>423</v>
      </c>
      <c r="F58" s="52">
        <v>1000</v>
      </c>
      <c r="G58" s="53">
        <v>57.79</v>
      </c>
      <c r="H58" s="14"/>
    </row>
    <row r="59" spans="1:8" ht="12.75">
      <c r="A59" s="64">
        <v>29</v>
      </c>
      <c r="B59" s="48" t="s">
        <v>274</v>
      </c>
      <c r="C59" s="49" t="s">
        <v>275</v>
      </c>
      <c r="D59" s="50" t="s">
        <v>443</v>
      </c>
      <c r="E59" s="51" t="s">
        <v>423</v>
      </c>
      <c r="F59" s="52">
        <v>3000</v>
      </c>
      <c r="G59" s="53">
        <v>19.71</v>
      </c>
      <c r="H59" s="14"/>
    </row>
    <row r="60" spans="1:8" ht="12.75">
      <c r="A60" s="64">
        <v>30</v>
      </c>
      <c r="B60" s="48" t="s">
        <v>274</v>
      </c>
      <c r="C60" s="49" t="s">
        <v>275</v>
      </c>
      <c r="D60" s="50" t="s">
        <v>424</v>
      </c>
      <c r="E60" s="51" t="s">
        <v>423</v>
      </c>
      <c r="F60" s="52">
        <v>2688</v>
      </c>
      <c r="G60" s="53">
        <v>57.6</v>
      </c>
      <c r="H60" s="14"/>
    </row>
    <row r="61" spans="1:8" ht="25.5">
      <c r="A61" s="64">
        <v>31</v>
      </c>
      <c r="B61" s="48" t="s">
        <v>274</v>
      </c>
      <c r="C61" s="49" t="s">
        <v>275</v>
      </c>
      <c r="D61" s="50" t="s">
        <v>444</v>
      </c>
      <c r="E61" s="51" t="s">
        <v>423</v>
      </c>
      <c r="F61" s="52">
        <v>1000</v>
      </c>
      <c r="G61" s="53">
        <v>13.43</v>
      </c>
      <c r="H61" s="14"/>
    </row>
    <row r="62" spans="1:8" ht="25.5">
      <c r="A62" s="64">
        <v>32</v>
      </c>
      <c r="B62" s="48" t="s">
        <v>274</v>
      </c>
      <c r="C62" s="49" t="s">
        <v>275</v>
      </c>
      <c r="D62" s="50" t="s">
        <v>445</v>
      </c>
      <c r="E62" s="51" t="s">
        <v>13</v>
      </c>
      <c r="F62" s="52">
        <v>900</v>
      </c>
      <c r="G62" s="53">
        <v>31.05</v>
      </c>
      <c r="H62" s="14"/>
    </row>
    <row r="63" spans="1:8" ht="12.75">
      <c r="A63" s="64">
        <v>33</v>
      </c>
      <c r="B63" s="48" t="s">
        <v>274</v>
      </c>
      <c r="C63" s="49" t="s">
        <v>275</v>
      </c>
      <c r="D63" s="50" t="s">
        <v>446</v>
      </c>
      <c r="E63" s="51" t="s">
        <v>431</v>
      </c>
      <c r="F63" s="52">
        <v>96</v>
      </c>
      <c r="G63" s="53">
        <v>11.04</v>
      </c>
      <c r="H63" s="14"/>
    </row>
    <row r="64" spans="1:8" ht="25.5">
      <c r="A64" s="64">
        <v>34</v>
      </c>
      <c r="B64" s="48" t="s">
        <v>274</v>
      </c>
      <c r="C64" s="49" t="s">
        <v>275</v>
      </c>
      <c r="D64" s="50" t="s">
        <v>447</v>
      </c>
      <c r="E64" s="51" t="s">
        <v>420</v>
      </c>
      <c r="F64" s="52">
        <v>300</v>
      </c>
      <c r="G64" s="53">
        <v>74.73</v>
      </c>
      <c r="H64" s="14"/>
    </row>
    <row r="65" spans="1:8" ht="12.75">
      <c r="A65" s="64">
        <v>35</v>
      </c>
      <c r="B65" s="48" t="s">
        <v>274</v>
      </c>
      <c r="C65" s="49" t="s">
        <v>275</v>
      </c>
      <c r="D65" s="50" t="s">
        <v>440</v>
      </c>
      <c r="E65" s="51" t="s">
        <v>423</v>
      </c>
      <c r="F65" s="52">
        <v>25000</v>
      </c>
      <c r="G65" s="53">
        <v>106</v>
      </c>
      <c r="H65" s="14"/>
    </row>
    <row r="66" spans="1:8" ht="25.5">
      <c r="A66" s="64">
        <v>36</v>
      </c>
      <c r="B66" s="48" t="s">
        <v>274</v>
      </c>
      <c r="C66" s="49" t="s">
        <v>275</v>
      </c>
      <c r="D66" s="50" t="s">
        <v>448</v>
      </c>
      <c r="E66" s="51" t="s">
        <v>423</v>
      </c>
      <c r="F66" s="52">
        <v>120</v>
      </c>
      <c r="G66" s="53">
        <v>24.69</v>
      </c>
      <c r="H66" s="14"/>
    </row>
    <row r="67" spans="1:8" ht="12.75">
      <c r="A67" s="64">
        <v>37</v>
      </c>
      <c r="B67" s="48" t="s">
        <v>274</v>
      </c>
      <c r="C67" s="49" t="s">
        <v>275</v>
      </c>
      <c r="D67" s="50" t="s">
        <v>449</v>
      </c>
      <c r="E67" s="51" t="s">
        <v>423</v>
      </c>
      <c r="F67" s="52">
        <v>4950</v>
      </c>
      <c r="G67" s="53">
        <v>87.3675</v>
      </c>
      <c r="H67" s="14"/>
    </row>
    <row r="68" spans="1:8" ht="12.75">
      <c r="A68" s="64">
        <v>38</v>
      </c>
      <c r="B68" s="48" t="s">
        <v>274</v>
      </c>
      <c r="C68" s="49" t="s">
        <v>275</v>
      </c>
      <c r="D68" s="50" t="s">
        <v>449</v>
      </c>
      <c r="E68" s="51" t="s">
        <v>423</v>
      </c>
      <c r="F68" s="52">
        <v>50</v>
      </c>
      <c r="G68" s="53">
        <v>0.8825</v>
      </c>
      <c r="H68" s="14"/>
    </row>
    <row r="69" spans="1:8" ht="12.75">
      <c r="A69" s="64">
        <v>39</v>
      </c>
      <c r="B69" s="48" t="s">
        <v>274</v>
      </c>
      <c r="C69" s="49" t="s">
        <v>275</v>
      </c>
      <c r="D69" s="50" t="s">
        <v>450</v>
      </c>
      <c r="E69" s="51" t="s">
        <v>13</v>
      </c>
      <c r="F69" s="52">
        <v>1000</v>
      </c>
      <c r="G69" s="53">
        <v>1.97</v>
      </c>
      <c r="H69" s="14"/>
    </row>
    <row r="70" spans="1:8" ht="12.75">
      <c r="A70" s="64">
        <v>40</v>
      </c>
      <c r="B70" s="48" t="s">
        <v>274</v>
      </c>
      <c r="C70" s="49" t="s">
        <v>275</v>
      </c>
      <c r="D70" s="50" t="s">
        <v>451</v>
      </c>
      <c r="E70" s="51" t="s">
        <v>423</v>
      </c>
      <c r="F70" s="52">
        <v>36000</v>
      </c>
      <c r="G70" s="53">
        <v>201.6</v>
      </c>
      <c r="H70" s="14"/>
    </row>
    <row r="71" spans="1:8" ht="38.25">
      <c r="A71" s="64">
        <v>41</v>
      </c>
      <c r="B71" s="48" t="s">
        <v>274</v>
      </c>
      <c r="C71" s="49" t="s">
        <v>275</v>
      </c>
      <c r="D71" s="50" t="s">
        <v>452</v>
      </c>
      <c r="E71" s="51" t="s">
        <v>13</v>
      </c>
      <c r="F71" s="52">
        <v>300</v>
      </c>
      <c r="G71" s="53">
        <v>22.08</v>
      </c>
      <c r="H71" s="14"/>
    </row>
    <row r="72" spans="1:8" ht="12.75">
      <c r="A72" s="64">
        <v>42</v>
      </c>
      <c r="B72" s="48" t="s">
        <v>274</v>
      </c>
      <c r="C72" s="49" t="s">
        <v>275</v>
      </c>
      <c r="D72" s="50" t="s">
        <v>453</v>
      </c>
      <c r="E72" s="51" t="s">
        <v>423</v>
      </c>
      <c r="F72" s="52">
        <v>900</v>
      </c>
      <c r="G72" s="53">
        <v>46.35</v>
      </c>
      <c r="H72" s="14"/>
    </row>
    <row r="73" spans="1:8" ht="12.75">
      <c r="A73" s="64">
        <v>43</v>
      </c>
      <c r="B73" s="48" t="s">
        <v>274</v>
      </c>
      <c r="C73" s="49" t="s">
        <v>275</v>
      </c>
      <c r="D73" s="50" t="s">
        <v>454</v>
      </c>
      <c r="E73" s="51" t="s">
        <v>420</v>
      </c>
      <c r="F73" s="52">
        <v>100</v>
      </c>
      <c r="G73" s="53">
        <v>39.07</v>
      </c>
      <c r="H73" s="14"/>
    </row>
    <row r="74" spans="1:8" ht="12.75">
      <c r="A74" s="64">
        <v>44</v>
      </c>
      <c r="B74" s="48" t="s">
        <v>274</v>
      </c>
      <c r="C74" s="49" t="s">
        <v>275</v>
      </c>
      <c r="D74" s="50" t="s">
        <v>455</v>
      </c>
      <c r="E74" s="51" t="s">
        <v>423</v>
      </c>
      <c r="F74" s="52">
        <v>30000</v>
      </c>
      <c r="G74" s="53">
        <v>217.02</v>
      </c>
      <c r="H74" s="14"/>
    </row>
    <row r="75" spans="1:8" ht="12.75">
      <c r="A75" s="64">
        <v>45</v>
      </c>
      <c r="B75" s="48" t="s">
        <v>274</v>
      </c>
      <c r="C75" s="49" t="s">
        <v>275</v>
      </c>
      <c r="D75" s="50" t="s">
        <v>451</v>
      </c>
      <c r="E75" s="51" t="s">
        <v>423</v>
      </c>
      <c r="F75" s="52">
        <v>9000</v>
      </c>
      <c r="G75" s="53">
        <v>50.4</v>
      </c>
      <c r="H75" s="14"/>
    </row>
    <row r="76" spans="1:8" ht="12.75">
      <c r="A76" s="64">
        <v>46</v>
      </c>
      <c r="B76" s="48" t="s">
        <v>274</v>
      </c>
      <c r="C76" s="49" t="s">
        <v>275</v>
      </c>
      <c r="D76" s="50" t="s">
        <v>456</v>
      </c>
      <c r="E76" s="51" t="s">
        <v>423</v>
      </c>
      <c r="F76" s="52">
        <v>1000</v>
      </c>
      <c r="G76" s="53">
        <v>16.32</v>
      </c>
      <c r="H76" s="14"/>
    </row>
    <row r="77" spans="1:8" ht="12.75">
      <c r="A77" s="64">
        <v>47</v>
      </c>
      <c r="B77" s="48" t="s">
        <v>274</v>
      </c>
      <c r="C77" s="49" t="s">
        <v>275</v>
      </c>
      <c r="D77" s="50" t="s">
        <v>457</v>
      </c>
      <c r="E77" s="51" t="s">
        <v>423</v>
      </c>
      <c r="F77" s="52">
        <v>1000</v>
      </c>
      <c r="G77" s="53">
        <v>22.56</v>
      </c>
      <c r="H77" s="14"/>
    </row>
    <row r="78" spans="1:8" ht="25.5">
      <c r="A78" s="64">
        <v>48</v>
      </c>
      <c r="B78" s="48" t="s">
        <v>274</v>
      </c>
      <c r="C78" s="49" t="s">
        <v>275</v>
      </c>
      <c r="D78" s="50" t="s">
        <v>458</v>
      </c>
      <c r="E78" s="51" t="s">
        <v>423</v>
      </c>
      <c r="F78" s="52">
        <v>2000</v>
      </c>
      <c r="G78" s="53">
        <v>41.5</v>
      </c>
      <c r="H78" s="14"/>
    </row>
    <row r="79" spans="1:8" ht="12.75">
      <c r="A79" s="64">
        <v>49</v>
      </c>
      <c r="B79" s="48" t="s">
        <v>274</v>
      </c>
      <c r="C79" s="49" t="s">
        <v>275</v>
      </c>
      <c r="D79" s="50" t="s">
        <v>459</v>
      </c>
      <c r="E79" s="51" t="s">
        <v>423</v>
      </c>
      <c r="F79" s="52">
        <v>1000</v>
      </c>
      <c r="G79" s="53">
        <v>17.76</v>
      </c>
      <c r="H79" s="14"/>
    </row>
    <row r="80" spans="1:8" ht="12.75">
      <c r="A80" s="64">
        <v>50</v>
      </c>
      <c r="B80" s="48" t="s">
        <v>274</v>
      </c>
      <c r="C80" s="49" t="s">
        <v>275</v>
      </c>
      <c r="D80" s="50" t="s">
        <v>460</v>
      </c>
      <c r="E80" s="51" t="s">
        <v>423</v>
      </c>
      <c r="F80" s="52">
        <v>1000</v>
      </c>
      <c r="G80" s="53">
        <v>14.25</v>
      </c>
      <c r="H80" s="14"/>
    </row>
    <row r="81" spans="1:8" ht="12.75">
      <c r="A81" s="64">
        <v>51</v>
      </c>
      <c r="B81" s="48" t="s">
        <v>274</v>
      </c>
      <c r="C81" s="49" t="s">
        <v>275</v>
      </c>
      <c r="D81" s="50" t="s">
        <v>441</v>
      </c>
      <c r="E81" s="51" t="s">
        <v>420</v>
      </c>
      <c r="F81" s="52">
        <v>800</v>
      </c>
      <c r="G81" s="53">
        <v>464.16</v>
      </c>
      <c r="H81" s="14"/>
    </row>
    <row r="82" spans="1:8" ht="25.5">
      <c r="A82" s="64">
        <v>52</v>
      </c>
      <c r="B82" s="48" t="s">
        <v>274</v>
      </c>
      <c r="C82" s="49" t="s">
        <v>275</v>
      </c>
      <c r="D82" s="50" t="s">
        <v>447</v>
      </c>
      <c r="E82" s="51" t="s">
        <v>420</v>
      </c>
      <c r="F82" s="52">
        <v>1000</v>
      </c>
      <c r="G82" s="53">
        <v>249.1</v>
      </c>
      <c r="H82" s="14"/>
    </row>
    <row r="83" spans="1:8" ht="12.75">
      <c r="A83" s="64">
        <v>53</v>
      </c>
      <c r="B83" s="48" t="s">
        <v>274</v>
      </c>
      <c r="C83" s="49" t="s">
        <v>275</v>
      </c>
      <c r="D83" s="50" t="s">
        <v>425</v>
      </c>
      <c r="E83" s="51" t="s">
        <v>423</v>
      </c>
      <c r="F83" s="52">
        <v>7000</v>
      </c>
      <c r="G83" s="53">
        <v>819.28</v>
      </c>
      <c r="H83" s="14"/>
    </row>
    <row r="84" spans="1:8" ht="25.5">
      <c r="A84" s="64">
        <v>54</v>
      </c>
      <c r="B84" s="48" t="s">
        <v>274</v>
      </c>
      <c r="C84" s="49" t="s">
        <v>275</v>
      </c>
      <c r="D84" s="50" t="s">
        <v>461</v>
      </c>
      <c r="E84" s="51" t="s">
        <v>326</v>
      </c>
      <c r="F84" s="52">
        <v>1000</v>
      </c>
      <c r="G84" s="53">
        <v>33.1</v>
      </c>
      <c r="H84" s="14"/>
    </row>
    <row r="85" spans="1:8" ht="25.5">
      <c r="A85" s="64">
        <v>55</v>
      </c>
      <c r="B85" s="48" t="s">
        <v>274</v>
      </c>
      <c r="C85" s="49" t="s">
        <v>275</v>
      </c>
      <c r="D85" s="50" t="s">
        <v>445</v>
      </c>
      <c r="E85" s="51" t="s">
        <v>13</v>
      </c>
      <c r="F85" s="52">
        <v>3600</v>
      </c>
      <c r="G85" s="53">
        <v>124.2</v>
      </c>
      <c r="H85" s="14"/>
    </row>
    <row r="86" spans="1:8" ht="25.5">
      <c r="A86" s="64">
        <v>56</v>
      </c>
      <c r="B86" s="48" t="s">
        <v>274</v>
      </c>
      <c r="C86" s="49" t="s">
        <v>275</v>
      </c>
      <c r="D86" s="50" t="s">
        <v>462</v>
      </c>
      <c r="E86" s="51" t="s">
        <v>13</v>
      </c>
      <c r="F86" s="52">
        <v>4900</v>
      </c>
      <c r="G86" s="53">
        <v>63.7</v>
      </c>
      <c r="H86" s="14"/>
    </row>
    <row r="87" spans="1:8" ht="25.5">
      <c r="A87" s="64">
        <v>57</v>
      </c>
      <c r="B87" s="48" t="s">
        <v>274</v>
      </c>
      <c r="C87" s="49" t="s">
        <v>275</v>
      </c>
      <c r="D87" s="50" t="s">
        <v>463</v>
      </c>
      <c r="E87" s="51" t="s">
        <v>464</v>
      </c>
      <c r="F87" s="52">
        <v>25000</v>
      </c>
      <c r="G87" s="53">
        <v>1732.5</v>
      </c>
      <c r="H87" s="14"/>
    </row>
    <row r="88" spans="1:8" ht="25.5">
      <c r="A88" s="64">
        <v>58</v>
      </c>
      <c r="B88" s="48" t="s">
        <v>274</v>
      </c>
      <c r="C88" s="49" t="s">
        <v>275</v>
      </c>
      <c r="D88" s="50" t="s">
        <v>465</v>
      </c>
      <c r="E88" s="51" t="s">
        <v>13</v>
      </c>
      <c r="F88" s="52">
        <v>624</v>
      </c>
      <c r="G88" s="53">
        <v>1067.82</v>
      </c>
      <c r="H88" s="14"/>
    </row>
    <row r="89" spans="1:8" ht="25.5">
      <c r="A89" s="64">
        <v>59</v>
      </c>
      <c r="B89" s="48" t="s">
        <v>274</v>
      </c>
      <c r="C89" s="49" t="s">
        <v>275</v>
      </c>
      <c r="D89" s="50" t="s">
        <v>465</v>
      </c>
      <c r="E89" s="51" t="s">
        <v>13</v>
      </c>
      <c r="F89" s="52">
        <v>888</v>
      </c>
      <c r="G89" s="55">
        <v>1519.59</v>
      </c>
      <c r="H89" s="14"/>
    </row>
    <row r="90" spans="1:8" ht="25.5">
      <c r="A90" s="64">
        <v>60</v>
      </c>
      <c r="B90" s="48" t="s">
        <v>274</v>
      </c>
      <c r="C90" s="49" t="s">
        <v>275</v>
      </c>
      <c r="D90" s="50" t="s">
        <v>419</v>
      </c>
      <c r="E90" s="56" t="s">
        <v>420</v>
      </c>
      <c r="F90" s="52">
        <v>850</v>
      </c>
      <c r="G90" s="57">
        <v>603.67</v>
      </c>
      <c r="H90" s="14"/>
    </row>
    <row r="91" spans="1:8" ht="25.5">
      <c r="A91" s="64">
        <v>61</v>
      </c>
      <c r="B91" s="48" t="s">
        <v>274</v>
      </c>
      <c r="C91" s="49" t="s">
        <v>275</v>
      </c>
      <c r="D91" s="50" t="s">
        <v>419</v>
      </c>
      <c r="E91" s="56" t="s">
        <v>420</v>
      </c>
      <c r="F91" s="52">
        <v>9050</v>
      </c>
      <c r="G91" s="53">
        <v>6427.31</v>
      </c>
      <c r="H91" s="14"/>
    </row>
    <row r="92" spans="1:8" ht="12.75">
      <c r="A92" s="64">
        <v>62</v>
      </c>
      <c r="B92" s="48" t="s">
        <v>274</v>
      </c>
      <c r="C92" s="49" t="s">
        <v>275</v>
      </c>
      <c r="D92" s="50" t="s">
        <v>466</v>
      </c>
      <c r="E92" s="51" t="s">
        <v>423</v>
      </c>
      <c r="F92" s="52">
        <v>130800</v>
      </c>
      <c r="G92" s="53">
        <v>6958.56</v>
      </c>
      <c r="H92" s="14"/>
    </row>
    <row r="93" spans="1:8" ht="12.75">
      <c r="A93" s="64">
        <v>63</v>
      </c>
      <c r="B93" s="48" t="s">
        <v>274</v>
      </c>
      <c r="C93" s="49" t="s">
        <v>275</v>
      </c>
      <c r="D93" s="50" t="s">
        <v>467</v>
      </c>
      <c r="E93" s="51" t="s">
        <v>13</v>
      </c>
      <c r="F93" s="52">
        <v>13000</v>
      </c>
      <c r="G93" s="53">
        <v>497.9</v>
      </c>
      <c r="H93" s="14"/>
    </row>
    <row r="94" spans="1:8" ht="25.5">
      <c r="A94" s="64">
        <v>64</v>
      </c>
      <c r="B94" s="48" t="s">
        <v>274</v>
      </c>
      <c r="C94" s="49" t="s">
        <v>275</v>
      </c>
      <c r="D94" s="50" t="s">
        <v>465</v>
      </c>
      <c r="E94" s="51" t="s">
        <v>423</v>
      </c>
      <c r="F94" s="52">
        <v>888</v>
      </c>
      <c r="G94" s="55">
        <v>1519.59</v>
      </c>
      <c r="H94" s="14"/>
    </row>
    <row r="95" spans="1:8" ht="25.5">
      <c r="A95" s="64">
        <v>65</v>
      </c>
      <c r="B95" s="48" t="s">
        <v>274</v>
      </c>
      <c r="C95" s="49" t="s">
        <v>275</v>
      </c>
      <c r="D95" s="50" t="s">
        <v>468</v>
      </c>
      <c r="E95" s="51" t="s">
        <v>13</v>
      </c>
      <c r="F95" s="52">
        <v>400</v>
      </c>
      <c r="G95" s="58">
        <v>2714.56</v>
      </c>
      <c r="H95" s="14"/>
    </row>
    <row r="96" spans="1:8" ht="25.5">
      <c r="A96" s="64">
        <v>66</v>
      </c>
      <c r="B96" s="48" t="s">
        <v>274</v>
      </c>
      <c r="C96" s="49" t="s">
        <v>275</v>
      </c>
      <c r="D96" s="50" t="s">
        <v>468</v>
      </c>
      <c r="E96" s="51" t="s">
        <v>13</v>
      </c>
      <c r="F96" s="52">
        <v>200</v>
      </c>
      <c r="G96" s="55">
        <v>1357.28</v>
      </c>
      <c r="H96" s="14"/>
    </row>
    <row r="97" spans="1:8" ht="25.5">
      <c r="A97" s="64">
        <v>67</v>
      </c>
      <c r="B97" s="48" t="s">
        <v>274</v>
      </c>
      <c r="C97" s="49" t="s">
        <v>275</v>
      </c>
      <c r="D97" s="50" t="s">
        <v>469</v>
      </c>
      <c r="E97" s="51" t="s">
        <v>13</v>
      </c>
      <c r="F97" s="52">
        <v>400</v>
      </c>
      <c r="G97" s="55">
        <v>388.08</v>
      </c>
      <c r="H97" s="14"/>
    </row>
    <row r="98" spans="1:8" ht="25.5">
      <c r="A98" s="64">
        <v>68</v>
      </c>
      <c r="B98" s="48" t="s">
        <v>274</v>
      </c>
      <c r="C98" s="49" t="s">
        <v>275</v>
      </c>
      <c r="D98" s="50" t="s">
        <v>470</v>
      </c>
      <c r="E98" s="51" t="s">
        <v>13</v>
      </c>
      <c r="F98" s="52">
        <v>200</v>
      </c>
      <c r="G98" s="59">
        <v>174.44</v>
      </c>
      <c r="H98" s="14"/>
    </row>
    <row r="99" spans="1:8" ht="25.5">
      <c r="A99" s="64">
        <v>69</v>
      </c>
      <c r="B99" s="48" t="s">
        <v>274</v>
      </c>
      <c r="C99" s="49" t="s">
        <v>275</v>
      </c>
      <c r="D99" s="50" t="s">
        <v>471</v>
      </c>
      <c r="E99" s="51" t="s">
        <v>13</v>
      </c>
      <c r="F99" s="52">
        <v>20</v>
      </c>
      <c r="G99" s="59">
        <v>36.15</v>
      </c>
      <c r="H99" s="14"/>
    </row>
    <row r="100" spans="1:8" ht="25.5">
      <c r="A100" s="64">
        <v>70</v>
      </c>
      <c r="B100" s="48" t="s">
        <v>274</v>
      </c>
      <c r="C100" s="49" t="s">
        <v>275</v>
      </c>
      <c r="D100" s="50" t="s">
        <v>472</v>
      </c>
      <c r="E100" s="51" t="s">
        <v>423</v>
      </c>
      <c r="F100" s="52">
        <v>5376</v>
      </c>
      <c r="G100" s="53">
        <v>172.56</v>
      </c>
      <c r="H100" s="14"/>
    </row>
    <row r="101" spans="1:8" ht="12.75">
      <c r="A101" s="64">
        <v>71</v>
      </c>
      <c r="B101" s="48" t="s">
        <v>274</v>
      </c>
      <c r="C101" s="49" t="s">
        <v>275</v>
      </c>
      <c r="D101" s="50" t="s">
        <v>473</v>
      </c>
      <c r="E101" s="51" t="s">
        <v>423</v>
      </c>
      <c r="F101" s="52">
        <v>10000</v>
      </c>
      <c r="G101" s="53">
        <v>309</v>
      </c>
      <c r="H101" s="14"/>
    </row>
    <row r="102" spans="1:8" ht="25.5">
      <c r="A102" s="64">
        <v>72</v>
      </c>
      <c r="B102" s="48" t="s">
        <v>274</v>
      </c>
      <c r="C102" s="49" t="s">
        <v>275</v>
      </c>
      <c r="D102" s="50" t="s">
        <v>472</v>
      </c>
      <c r="E102" s="51" t="s">
        <v>423</v>
      </c>
      <c r="F102" s="52">
        <v>20160</v>
      </c>
      <c r="G102" s="53">
        <v>647.1</v>
      </c>
      <c r="H102" s="14"/>
    </row>
    <row r="103" spans="1:8" ht="25.5">
      <c r="A103" s="64">
        <v>73</v>
      </c>
      <c r="B103" s="48" t="s">
        <v>274</v>
      </c>
      <c r="C103" s="49" t="s">
        <v>275</v>
      </c>
      <c r="D103" s="50" t="s">
        <v>474</v>
      </c>
      <c r="E103" s="51" t="s">
        <v>423</v>
      </c>
      <c r="F103" s="52">
        <v>26572</v>
      </c>
      <c r="G103" s="53">
        <v>1461.46</v>
      </c>
      <c r="H103" s="14"/>
    </row>
    <row r="104" spans="1:8" ht="25.5">
      <c r="A104" s="64">
        <v>74</v>
      </c>
      <c r="B104" s="48" t="s">
        <v>274</v>
      </c>
      <c r="C104" s="49" t="s">
        <v>275</v>
      </c>
      <c r="D104" s="50" t="s">
        <v>475</v>
      </c>
      <c r="E104" s="51" t="s">
        <v>423</v>
      </c>
      <c r="F104" s="52">
        <v>15000</v>
      </c>
      <c r="G104" s="53">
        <v>424.35</v>
      </c>
      <c r="H104" s="14"/>
    </row>
    <row r="105" spans="1:8" ht="12.75">
      <c r="A105" s="64">
        <v>75</v>
      </c>
      <c r="B105" s="48" t="s">
        <v>274</v>
      </c>
      <c r="C105" s="49" t="s">
        <v>275</v>
      </c>
      <c r="D105" s="50" t="s">
        <v>476</v>
      </c>
      <c r="E105" s="51" t="s">
        <v>13</v>
      </c>
      <c r="F105" s="52">
        <v>1000</v>
      </c>
      <c r="G105" s="53">
        <v>19.3</v>
      </c>
      <c r="H105" s="14"/>
    </row>
    <row r="106" spans="1:8" ht="12.75">
      <c r="A106" s="64">
        <v>76</v>
      </c>
      <c r="B106" s="48" t="s">
        <v>274</v>
      </c>
      <c r="C106" s="49" t="s">
        <v>275</v>
      </c>
      <c r="D106" s="50" t="s">
        <v>477</v>
      </c>
      <c r="E106" s="51" t="s">
        <v>13</v>
      </c>
      <c r="F106" s="52">
        <v>5880</v>
      </c>
      <c r="G106" s="53">
        <v>1985.76</v>
      </c>
      <c r="H106" s="14"/>
    </row>
    <row r="107" spans="1:8" ht="25.5">
      <c r="A107" s="64">
        <v>77</v>
      </c>
      <c r="B107" s="48" t="s">
        <v>274</v>
      </c>
      <c r="C107" s="49" t="s">
        <v>275</v>
      </c>
      <c r="D107" s="50" t="s">
        <v>478</v>
      </c>
      <c r="E107" s="51" t="s">
        <v>326</v>
      </c>
      <c r="F107" s="52">
        <v>1000</v>
      </c>
      <c r="G107" s="53">
        <v>32.4</v>
      </c>
      <c r="H107" s="14"/>
    </row>
    <row r="108" spans="1:8" ht="38.25">
      <c r="A108" s="64">
        <v>78</v>
      </c>
      <c r="B108" s="48" t="s">
        <v>274</v>
      </c>
      <c r="C108" s="49" t="s">
        <v>275</v>
      </c>
      <c r="D108" s="50" t="s">
        <v>479</v>
      </c>
      <c r="E108" s="51" t="s">
        <v>13</v>
      </c>
      <c r="F108" s="52">
        <v>300</v>
      </c>
      <c r="G108" s="53">
        <v>26.4</v>
      </c>
      <c r="H108" s="14"/>
    </row>
    <row r="109" spans="1:8" ht="25.5">
      <c r="A109" s="64">
        <v>79</v>
      </c>
      <c r="B109" s="48" t="s">
        <v>274</v>
      </c>
      <c r="C109" s="49" t="s">
        <v>275</v>
      </c>
      <c r="D109" s="50" t="s">
        <v>480</v>
      </c>
      <c r="E109" s="51" t="s">
        <v>464</v>
      </c>
      <c r="F109" s="52">
        <v>600</v>
      </c>
      <c r="G109" s="53">
        <v>93.66</v>
      </c>
      <c r="H109" s="14"/>
    </row>
    <row r="110" spans="1:8" ht="12.75">
      <c r="A110" s="64">
        <v>80</v>
      </c>
      <c r="B110" s="48" t="s">
        <v>274</v>
      </c>
      <c r="C110" s="49" t="s">
        <v>275</v>
      </c>
      <c r="D110" s="50" t="s">
        <v>440</v>
      </c>
      <c r="E110" s="51" t="s">
        <v>423</v>
      </c>
      <c r="F110" s="52">
        <v>14000</v>
      </c>
      <c r="G110" s="53">
        <v>59.36</v>
      </c>
      <c r="H110" s="14"/>
    </row>
    <row r="111" spans="1:8" ht="12.75">
      <c r="A111" s="64">
        <v>81</v>
      </c>
      <c r="B111" s="48" t="s">
        <v>274</v>
      </c>
      <c r="C111" s="49" t="s">
        <v>275</v>
      </c>
      <c r="D111" s="50" t="s">
        <v>440</v>
      </c>
      <c r="E111" s="51" t="s">
        <v>423</v>
      </c>
      <c r="F111" s="52">
        <v>25000</v>
      </c>
      <c r="G111" s="53">
        <v>106</v>
      </c>
      <c r="H111" s="14"/>
    </row>
    <row r="112" spans="1:8" ht="25.5">
      <c r="A112" s="64">
        <v>82</v>
      </c>
      <c r="B112" s="48" t="s">
        <v>274</v>
      </c>
      <c r="C112" s="49" t="s">
        <v>275</v>
      </c>
      <c r="D112" s="50" t="s">
        <v>445</v>
      </c>
      <c r="E112" s="51" t="s">
        <v>13</v>
      </c>
      <c r="F112" s="52">
        <v>30000</v>
      </c>
      <c r="G112" s="53">
        <v>1035</v>
      </c>
      <c r="H112" s="14"/>
    </row>
    <row r="113" spans="1:8" ht="25.5">
      <c r="A113" s="64">
        <v>83</v>
      </c>
      <c r="B113" s="48" t="s">
        <v>274</v>
      </c>
      <c r="C113" s="49" t="s">
        <v>275</v>
      </c>
      <c r="D113" s="50" t="s">
        <v>481</v>
      </c>
      <c r="E113" s="51" t="s">
        <v>13</v>
      </c>
      <c r="F113" s="52">
        <v>3000</v>
      </c>
      <c r="G113" s="53">
        <v>869</v>
      </c>
      <c r="H113" s="14"/>
    </row>
    <row r="114" spans="1:8" ht="25.5">
      <c r="A114" s="64">
        <v>84</v>
      </c>
      <c r="B114" s="48" t="s">
        <v>274</v>
      </c>
      <c r="C114" s="49" t="s">
        <v>275</v>
      </c>
      <c r="D114" s="50" t="s">
        <v>462</v>
      </c>
      <c r="E114" s="51" t="s">
        <v>13</v>
      </c>
      <c r="F114" s="52">
        <v>10000</v>
      </c>
      <c r="G114" s="53">
        <v>130</v>
      </c>
      <c r="H114" s="14"/>
    </row>
    <row r="115" spans="1:8" ht="25.5">
      <c r="A115" s="64">
        <v>85</v>
      </c>
      <c r="B115" s="48" t="s">
        <v>274</v>
      </c>
      <c r="C115" s="49" t="s">
        <v>275</v>
      </c>
      <c r="D115" s="50" t="s">
        <v>482</v>
      </c>
      <c r="E115" s="51" t="s">
        <v>326</v>
      </c>
      <c r="F115" s="52">
        <v>1000</v>
      </c>
      <c r="G115" s="53">
        <v>31.4</v>
      </c>
      <c r="H115" s="14"/>
    </row>
    <row r="116" spans="1:8" ht="12.75">
      <c r="A116" s="64">
        <v>86</v>
      </c>
      <c r="B116" s="48" t="s">
        <v>274</v>
      </c>
      <c r="C116" s="49" t="s">
        <v>275</v>
      </c>
      <c r="D116" s="50" t="s">
        <v>483</v>
      </c>
      <c r="E116" s="51" t="s">
        <v>13</v>
      </c>
      <c r="F116" s="52">
        <v>150</v>
      </c>
      <c r="G116" s="53">
        <v>326.45</v>
      </c>
      <c r="H116" s="14"/>
    </row>
    <row r="117" spans="1:8" ht="12.75">
      <c r="A117" s="64">
        <v>87</v>
      </c>
      <c r="B117" s="48" t="s">
        <v>274</v>
      </c>
      <c r="C117" s="49" t="s">
        <v>275</v>
      </c>
      <c r="D117" s="50" t="s">
        <v>484</v>
      </c>
      <c r="E117" s="51" t="s">
        <v>13</v>
      </c>
      <c r="F117" s="52">
        <v>840</v>
      </c>
      <c r="G117" s="53">
        <v>2131.92</v>
      </c>
      <c r="H117" s="14"/>
    </row>
    <row r="118" spans="1:8" ht="12.75">
      <c r="A118" s="64">
        <v>88</v>
      </c>
      <c r="B118" s="48" t="s">
        <v>274</v>
      </c>
      <c r="C118" s="49" t="s">
        <v>275</v>
      </c>
      <c r="D118" s="50" t="s">
        <v>485</v>
      </c>
      <c r="E118" s="51" t="s">
        <v>13</v>
      </c>
      <c r="F118" s="52">
        <v>810</v>
      </c>
      <c r="G118" s="53">
        <v>1908.09</v>
      </c>
      <c r="H118" s="14"/>
    </row>
    <row r="119" spans="1:8" ht="12.75">
      <c r="A119" s="64">
        <v>89</v>
      </c>
      <c r="B119" s="48" t="s">
        <v>274</v>
      </c>
      <c r="C119" s="49" t="s">
        <v>275</v>
      </c>
      <c r="D119" s="50" t="s">
        <v>486</v>
      </c>
      <c r="E119" s="51" t="s">
        <v>13</v>
      </c>
      <c r="F119" s="52">
        <v>900</v>
      </c>
      <c r="G119" s="53">
        <v>2289</v>
      </c>
      <c r="H119" s="14"/>
    </row>
    <row r="120" spans="1:8" ht="12.75">
      <c r="A120" s="64">
        <v>90</v>
      </c>
      <c r="B120" s="48" t="s">
        <v>274</v>
      </c>
      <c r="C120" s="49" t="s">
        <v>275</v>
      </c>
      <c r="D120" s="50" t="s">
        <v>487</v>
      </c>
      <c r="E120" s="51" t="s">
        <v>420</v>
      </c>
      <c r="F120" s="52">
        <v>20</v>
      </c>
      <c r="G120" s="53">
        <v>34.2</v>
      </c>
      <c r="H120" s="14"/>
    </row>
    <row r="121" spans="1:8" ht="12.75">
      <c r="A121" s="64">
        <v>91</v>
      </c>
      <c r="B121" s="48" t="s">
        <v>274</v>
      </c>
      <c r="C121" s="49" t="s">
        <v>275</v>
      </c>
      <c r="D121" s="50" t="s">
        <v>488</v>
      </c>
      <c r="E121" s="51" t="s">
        <v>423</v>
      </c>
      <c r="F121" s="52">
        <v>32</v>
      </c>
      <c r="G121" s="53">
        <v>141.76</v>
      </c>
      <c r="H121" s="14"/>
    </row>
    <row r="122" spans="1:8" ht="12.75">
      <c r="A122" s="64">
        <v>92</v>
      </c>
      <c r="B122" s="48" t="s">
        <v>274</v>
      </c>
      <c r="C122" s="49" t="s">
        <v>275</v>
      </c>
      <c r="D122" s="50" t="s">
        <v>489</v>
      </c>
      <c r="E122" s="51" t="s">
        <v>464</v>
      </c>
      <c r="F122" s="52">
        <v>10</v>
      </c>
      <c r="G122" s="53">
        <v>4.1</v>
      </c>
      <c r="H122" s="14"/>
    </row>
    <row r="123" spans="1:8" ht="12.75">
      <c r="A123" s="64">
        <v>93</v>
      </c>
      <c r="B123" s="48" t="s">
        <v>274</v>
      </c>
      <c r="C123" s="49" t="s">
        <v>275</v>
      </c>
      <c r="D123" s="50" t="s">
        <v>490</v>
      </c>
      <c r="E123" s="51" t="s">
        <v>13</v>
      </c>
      <c r="F123" s="52">
        <v>2000</v>
      </c>
      <c r="G123" s="59">
        <v>244</v>
      </c>
      <c r="H123" s="14"/>
    </row>
    <row r="124" spans="1:8" ht="25.5">
      <c r="A124" s="64">
        <v>94</v>
      </c>
      <c r="B124" s="48" t="s">
        <v>274</v>
      </c>
      <c r="C124" s="49" t="s">
        <v>275</v>
      </c>
      <c r="D124" s="50" t="s">
        <v>491</v>
      </c>
      <c r="E124" s="51" t="s">
        <v>420</v>
      </c>
      <c r="F124" s="52">
        <v>480</v>
      </c>
      <c r="G124" s="53">
        <v>852</v>
      </c>
      <c r="H124" s="14"/>
    </row>
    <row r="125" spans="1:8" ht="12.75">
      <c r="A125" s="64">
        <v>95</v>
      </c>
      <c r="B125" s="48" t="s">
        <v>274</v>
      </c>
      <c r="C125" s="49" t="s">
        <v>275</v>
      </c>
      <c r="D125" s="50" t="s">
        <v>492</v>
      </c>
      <c r="E125" s="51" t="s">
        <v>423</v>
      </c>
      <c r="F125" s="52">
        <v>1450</v>
      </c>
      <c r="G125" s="53">
        <v>732.25</v>
      </c>
      <c r="H125" s="14"/>
    </row>
    <row r="126" spans="1:8" ht="12.75">
      <c r="A126" s="64">
        <v>96</v>
      </c>
      <c r="B126" s="48" t="s">
        <v>274</v>
      </c>
      <c r="C126" s="49" t="s">
        <v>275</v>
      </c>
      <c r="D126" s="50" t="s">
        <v>493</v>
      </c>
      <c r="E126" s="51" t="s">
        <v>13</v>
      </c>
      <c r="F126" s="52">
        <v>3000</v>
      </c>
      <c r="G126" s="53">
        <v>46.32</v>
      </c>
      <c r="H126" s="14"/>
    </row>
    <row r="127" spans="1:8" ht="12.75">
      <c r="A127" s="64">
        <v>97</v>
      </c>
      <c r="B127" s="48" t="s">
        <v>274</v>
      </c>
      <c r="C127" s="49" t="s">
        <v>275</v>
      </c>
      <c r="D127" s="50" t="s">
        <v>494</v>
      </c>
      <c r="E127" s="51" t="s">
        <v>423</v>
      </c>
      <c r="F127" s="52">
        <v>40</v>
      </c>
      <c r="G127" s="53">
        <v>9.92</v>
      </c>
      <c r="H127" s="14"/>
    </row>
    <row r="128" spans="1:8" ht="12.75">
      <c r="A128" s="64">
        <v>98</v>
      </c>
      <c r="B128" s="48" t="s">
        <v>274</v>
      </c>
      <c r="C128" s="49" t="s">
        <v>275</v>
      </c>
      <c r="D128" s="50" t="s">
        <v>494</v>
      </c>
      <c r="E128" s="51" t="s">
        <v>423</v>
      </c>
      <c r="F128" s="52">
        <v>600</v>
      </c>
      <c r="G128" s="53">
        <v>148.8</v>
      </c>
      <c r="H128" s="14"/>
    </row>
    <row r="129" spans="1:8" ht="25.5">
      <c r="A129" s="64">
        <v>99</v>
      </c>
      <c r="B129" s="48" t="s">
        <v>274</v>
      </c>
      <c r="C129" s="49" t="s">
        <v>275</v>
      </c>
      <c r="D129" s="50" t="s">
        <v>495</v>
      </c>
      <c r="E129" s="51" t="s">
        <v>420</v>
      </c>
      <c r="F129" s="52">
        <v>29</v>
      </c>
      <c r="G129" s="53">
        <v>56.84</v>
      </c>
      <c r="H129" s="14"/>
    </row>
    <row r="130" spans="1:8" ht="25.5">
      <c r="A130" s="64">
        <v>100</v>
      </c>
      <c r="B130" s="48" t="s">
        <v>274</v>
      </c>
      <c r="C130" s="49" t="s">
        <v>275</v>
      </c>
      <c r="D130" s="50" t="s">
        <v>496</v>
      </c>
      <c r="E130" s="51" t="s">
        <v>497</v>
      </c>
      <c r="F130" s="52">
        <v>33</v>
      </c>
      <c r="G130" s="53">
        <v>23.76</v>
      </c>
      <c r="H130" s="14"/>
    </row>
    <row r="131" spans="1:8" ht="25.5">
      <c r="A131" s="64">
        <v>101</v>
      </c>
      <c r="B131" s="48" t="s">
        <v>274</v>
      </c>
      <c r="C131" s="49" t="s">
        <v>275</v>
      </c>
      <c r="D131" s="50" t="s">
        <v>498</v>
      </c>
      <c r="E131" s="51" t="s">
        <v>13</v>
      </c>
      <c r="F131" s="52">
        <v>75</v>
      </c>
      <c r="G131" s="53">
        <v>84.75</v>
      </c>
      <c r="H131" s="14"/>
    </row>
    <row r="132" spans="1:8" ht="25.5">
      <c r="A132" s="64">
        <v>102</v>
      </c>
      <c r="B132" s="48" t="s">
        <v>274</v>
      </c>
      <c r="C132" s="49" t="s">
        <v>275</v>
      </c>
      <c r="D132" s="50" t="s">
        <v>499</v>
      </c>
      <c r="E132" s="60" t="s">
        <v>13</v>
      </c>
      <c r="F132" s="52">
        <v>50</v>
      </c>
      <c r="G132" s="53">
        <v>9</v>
      </c>
      <c r="H132" s="14"/>
    </row>
    <row r="133" spans="1:8" ht="12.75">
      <c r="A133" s="64">
        <v>103</v>
      </c>
      <c r="B133" s="48" t="s">
        <v>274</v>
      </c>
      <c r="C133" s="49" t="s">
        <v>275</v>
      </c>
      <c r="D133" s="50" t="s">
        <v>500</v>
      </c>
      <c r="E133" s="60" t="s">
        <v>13</v>
      </c>
      <c r="F133" s="52">
        <v>60</v>
      </c>
      <c r="G133" s="53">
        <v>42.9</v>
      </c>
      <c r="H133" s="14"/>
    </row>
    <row r="134" spans="1:8" ht="25.5">
      <c r="A134" s="64">
        <v>104</v>
      </c>
      <c r="B134" s="48" t="s">
        <v>274</v>
      </c>
      <c r="C134" s="49" t="s">
        <v>275</v>
      </c>
      <c r="D134" s="50" t="s">
        <v>501</v>
      </c>
      <c r="E134" s="60" t="s">
        <v>13</v>
      </c>
      <c r="F134" s="52">
        <v>76</v>
      </c>
      <c r="G134" s="53">
        <v>24.32</v>
      </c>
      <c r="H134" s="14"/>
    </row>
    <row r="135" spans="1:8" ht="12.75">
      <c r="A135" s="64">
        <v>105</v>
      </c>
      <c r="B135" s="48" t="s">
        <v>274</v>
      </c>
      <c r="C135" s="49" t="s">
        <v>275</v>
      </c>
      <c r="D135" s="50" t="s">
        <v>500</v>
      </c>
      <c r="E135" s="60" t="s">
        <v>13</v>
      </c>
      <c r="F135" s="52">
        <v>200</v>
      </c>
      <c r="G135" s="53">
        <v>143</v>
      </c>
      <c r="H135" s="14"/>
    </row>
    <row r="136" spans="1:8" ht="12.75">
      <c r="A136" s="64">
        <v>106</v>
      </c>
      <c r="B136" s="48" t="s">
        <v>274</v>
      </c>
      <c r="C136" s="49" t="s">
        <v>275</v>
      </c>
      <c r="D136" s="50" t="s">
        <v>502</v>
      </c>
      <c r="E136" s="60" t="s">
        <v>13</v>
      </c>
      <c r="F136" s="52">
        <v>10</v>
      </c>
      <c r="G136" s="53">
        <v>90.42</v>
      </c>
      <c r="H136" s="14"/>
    </row>
    <row r="137" spans="1:8" ht="12.75">
      <c r="A137" s="64">
        <v>107</v>
      </c>
      <c r="B137" s="48" t="s">
        <v>274</v>
      </c>
      <c r="C137" s="49" t="s">
        <v>275</v>
      </c>
      <c r="D137" s="50" t="s">
        <v>503</v>
      </c>
      <c r="E137" s="60" t="s">
        <v>13</v>
      </c>
      <c r="F137" s="52">
        <v>10</v>
      </c>
      <c r="G137" s="53">
        <v>90.42</v>
      </c>
      <c r="H137" s="14"/>
    </row>
    <row r="138" spans="1:8" ht="25.5">
      <c r="A138" s="64">
        <v>108</v>
      </c>
      <c r="B138" s="48" t="s">
        <v>274</v>
      </c>
      <c r="C138" s="49" t="s">
        <v>275</v>
      </c>
      <c r="D138" s="50" t="s">
        <v>501</v>
      </c>
      <c r="E138" s="60" t="s">
        <v>13</v>
      </c>
      <c r="F138" s="52">
        <v>6</v>
      </c>
      <c r="G138" s="53">
        <v>1.92</v>
      </c>
      <c r="H138" s="14"/>
    </row>
    <row r="139" spans="1:8" ht="25.5">
      <c r="A139" s="64">
        <v>109</v>
      </c>
      <c r="B139" s="48" t="s">
        <v>274</v>
      </c>
      <c r="C139" s="49" t="s">
        <v>275</v>
      </c>
      <c r="D139" s="50" t="s">
        <v>504</v>
      </c>
      <c r="E139" s="51" t="s">
        <v>13</v>
      </c>
      <c r="F139" s="52">
        <v>100</v>
      </c>
      <c r="G139" s="53">
        <v>61.8</v>
      </c>
      <c r="H139" s="14"/>
    </row>
    <row r="140" spans="1:8" ht="25.5">
      <c r="A140" s="64">
        <v>110</v>
      </c>
      <c r="B140" s="48" t="s">
        <v>274</v>
      </c>
      <c r="C140" s="49" t="s">
        <v>275</v>
      </c>
      <c r="D140" s="50" t="s">
        <v>505</v>
      </c>
      <c r="E140" s="51" t="s">
        <v>423</v>
      </c>
      <c r="F140" s="52">
        <v>1600</v>
      </c>
      <c r="G140" s="53">
        <v>156.8</v>
      </c>
      <c r="H140" s="14"/>
    </row>
    <row r="141" spans="1:8" ht="25.5">
      <c r="A141" s="64">
        <v>111</v>
      </c>
      <c r="B141" s="48" t="s">
        <v>274</v>
      </c>
      <c r="C141" s="49" t="s">
        <v>275</v>
      </c>
      <c r="D141" s="50" t="s">
        <v>506</v>
      </c>
      <c r="E141" s="51" t="s">
        <v>497</v>
      </c>
      <c r="F141" s="52">
        <v>50</v>
      </c>
      <c r="G141" s="53">
        <v>28.35</v>
      </c>
      <c r="H141" s="14"/>
    </row>
    <row r="142" spans="1:8" ht="12.75">
      <c r="A142" s="64">
        <v>112</v>
      </c>
      <c r="B142" s="48" t="s">
        <v>274</v>
      </c>
      <c r="C142" s="49" t="s">
        <v>275</v>
      </c>
      <c r="D142" s="50" t="s">
        <v>507</v>
      </c>
      <c r="E142" s="51" t="s">
        <v>423</v>
      </c>
      <c r="F142" s="52">
        <v>4000</v>
      </c>
      <c r="G142" s="53">
        <v>38</v>
      </c>
      <c r="H142" s="14"/>
    </row>
    <row r="143" spans="1:8" ht="25.5">
      <c r="A143" s="64">
        <v>113</v>
      </c>
      <c r="B143" s="48" t="s">
        <v>274</v>
      </c>
      <c r="C143" s="49" t="s">
        <v>275</v>
      </c>
      <c r="D143" s="50" t="s">
        <v>508</v>
      </c>
      <c r="E143" s="51" t="s">
        <v>464</v>
      </c>
      <c r="F143" s="52">
        <v>50</v>
      </c>
      <c r="G143" s="53">
        <v>61.55</v>
      </c>
      <c r="H143" s="14"/>
    </row>
    <row r="144" spans="1:8" ht="25.5">
      <c r="A144" s="64">
        <v>114</v>
      </c>
      <c r="B144" s="48" t="s">
        <v>274</v>
      </c>
      <c r="C144" s="49" t="s">
        <v>275</v>
      </c>
      <c r="D144" s="50" t="s">
        <v>509</v>
      </c>
      <c r="E144" s="51" t="s">
        <v>326</v>
      </c>
      <c r="F144" s="52">
        <v>50</v>
      </c>
      <c r="G144" s="53">
        <v>58</v>
      </c>
      <c r="H144" s="14"/>
    </row>
    <row r="145" spans="1:8" ht="12.75">
      <c r="A145" s="64">
        <v>115</v>
      </c>
      <c r="B145" s="48" t="s">
        <v>274</v>
      </c>
      <c r="C145" s="49" t="s">
        <v>275</v>
      </c>
      <c r="D145" s="50" t="s">
        <v>500</v>
      </c>
      <c r="E145" s="51" t="s">
        <v>13</v>
      </c>
      <c r="F145" s="52">
        <v>240</v>
      </c>
      <c r="G145" s="53">
        <v>171.6</v>
      </c>
      <c r="H145" s="14"/>
    </row>
    <row r="146" spans="1:8" ht="25.5">
      <c r="A146" s="64">
        <v>116</v>
      </c>
      <c r="B146" s="48" t="s">
        <v>274</v>
      </c>
      <c r="C146" s="49" t="s">
        <v>275</v>
      </c>
      <c r="D146" s="50" t="s">
        <v>505</v>
      </c>
      <c r="E146" s="51" t="s">
        <v>423</v>
      </c>
      <c r="F146" s="52">
        <v>5400</v>
      </c>
      <c r="G146" s="53">
        <v>529.2</v>
      </c>
      <c r="H146" s="14"/>
    </row>
    <row r="147" spans="1:8" ht="25.5">
      <c r="A147" s="64">
        <v>117</v>
      </c>
      <c r="B147" s="48" t="s">
        <v>274</v>
      </c>
      <c r="C147" s="49" t="s">
        <v>275</v>
      </c>
      <c r="D147" s="50" t="s">
        <v>510</v>
      </c>
      <c r="E147" s="51" t="s">
        <v>423</v>
      </c>
      <c r="F147" s="52">
        <v>1500</v>
      </c>
      <c r="G147" s="53">
        <v>182.88</v>
      </c>
      <c r="H147" s="14"/>
    </row>
    <row r="148" spans="1:8" ht="38.25">
      <c r="A148" s="64">
        <v>118</v>
      </c>
      <c r="B148" s="48" t="s">
        <v>274</v>
      </c>
      <c r="C148" s="49" t="s">
        <v>275</v>
      </c>
      <c r="D148" s="50" t="s">
        <v>511</v>
      </c>
      <c r="E148" s="51" t="s">
        <v>13</v>
      </c>
      <c r="F148" s="52">
        <v>300</v>
      </c>
      <c r="G148" s="53">
        <v>23.79</v>
      </c>
      <c r="H148" s="14"/>
    </row>
    <row r="149" spans="1:8" ht="25.5">
      <c r="A149" s="64">
        <v>119</v>
      </c>
      <c r="B149" s="48" t="s">
        <v>274</v>
      </c>
      <c r="C149" s="49" t="s">
        <v>275</v>
      </c>
      <c r="D149" s="50" t="s">
        <v>512</v>
      </c>
      <c r="E149" s="51" t="s">
        <v>423</v>
      </c>
      <c r="F149" s="52">
        <v>60</v>
      </c>
      <c r="G149" s="53">
        <v>6.43</v>
      </c>
      <c r="H149" s="14"/>
    </row>
    <row r="150" spans="1:8" ht="12.75">
      <c r="A150" s="64">
        <v>120</v>
      </c>
      <c r="B150" s="48" t="s">
        <v>274</v>
      </c>
      <c r="C150" s="49" t="s">
        <v>275</v>
      </c>
      <c r="D150" s="50" t="s">
        <v>421</v>
      </c>
      <c r="E150" s="51" t="s">
        <v>420</v>
      </c>
      <c r="F150" s="52">
        <v>55</v>
      </c>
      <c r="G150" s="53">
        <v>347.6</v>
      </c>
      <c r="H150" s="14"/>
    </row>
    <row r="151" spans="1:8" ht="25.5">
      <c r="A151" s="64">
        <v>121</v>
      </c>
      <c r="B151" s="48" t="s">
        <v>274</v>
      </c>
      <c r="C151" s="49" t="s">
        <v>275</v>
      </c>
      <c r="D151" s="50" t="s">
        <v>513</v>
      </c>
      <c r="E151" s="51" t="s">
        <v>497</v>
      </c>
      <c r="F151" s="52">
        <v>10</v>
      </c>
      <c r="G151" s="53">
        <v>21.5</v>
      </c>
      <c r="H151" s="14"/>
    </row>
    <row r="152" spans="1:8" ht="12.75">
      <c r="A152" s="64">
        <v>122</v>
      </c>
      <c r="B152" s="48" t="s">
        <v>274</v>
      </c>
      <c r="C152" s="49" t="s">
        <v>275</v>
      </c>
      <c r="D152" s="50" t="s">
        <v>514</v>
      </c>
      <c r="E152" s="51" t="s">
        <v>423</v>
      </c>
      <c r="F152" s="52">
        <v>100</v>
      </c>
      <c r="G152" s="53">
        <v>4.21</v>
      </c>
      <c r="H152" s="14"/>
    </row>
    <row r="153" spans="1:8" ht="12.75">
      <c r="A153" s="64">
        <v>123</v>
      </c>
      <c r="B153" s="48" t="s">
        <v>274</v>
      </c>
      <c r="C153" s="49" t="s">
        <v>275</v>
      </c>
      <c r="D153" s="50" t="s">
        <v>515</v>
      </c>
      <c r="E153" s="51" t="s">
        <v>423</v>
      </c>
      <c r="F153" s="52">
        <v>100</v>
      </c>
      <c r="G153" s="53">
        <v>17.76</v>
      </c>
      <c r="H153" s="14"/>
    </row>
    <row r="154" spans="1:8" ht="12.75">
      <c r="A154" s="64">
        <v>124</v>
      </c>
      <c r="B154" s="48" t="s">
        <v>274</v>
      </c>
      <c r="C154" s="49" t="s">
        <v>275</v>
      </c>
      <c r="D154" s="50" t="s">
        <v>516</v>
      </c>
      <c r="E154" s="51" t="s">
        <v>464</v>
      </c>
      <c r="F154" s="52">
        <v>100</v>
      </c>
      <c r="G154" s="53">
        <v>23.68</v>
      </c>
      <c r="H154" s="14"/>
    </row>
    <row r="155" spans="1:8" ht="12.75">
      <c r="A155" s="64">
        <v>125</v>
      </c>
      <c r="B155" s="48" t="s">
        <v>274</v>
      </c>
      <c r="C155" s="49" t="s">
        <v>275</v>
      </c>
      <c r="D155" s="50" t="s">
        <v>517</v>
      </c>
      <c r="E155" s="51" t="s">
        <v>431</v>
      </c>
      <c r="F155" s="52">
        <v>200</v>
      </c>
      <c r="G155" s="53">
        <v>138</v>
      </c>
      <c r="H155" s="14"/>
    </row>
    <row r="156" spans="1:8" ht="12.75">
      <c r="A156" s="64">
        <v>126</v>
      </c>
      <c r="B156" s="48" t="s">
        <v>274</v>
      </c>
      <c r="C156" s="49" t="s">
        <v>275</v>
      </c>
      <c r="D156" s="50" t="s">
        <v>518</v>
      </c>
      <c r="E156" s="51" t="s">
        <v>423</v>
      </c>
      <c r="F156" s="52">
        <v>1000</v>
      </c>
      <c r="G156" s="53">
        <v>12.4</v>
      </c>
      <c r="H156" s="14"/>
    </row>
    <row r="157" spans="1:8" ht="12.75">
      <c r="A157" s="64">
        <v>127</v>
      </c>
      <c r="B157" s="48" t="s">
        <v>274</v>
      </c>
      <c r="C157" s="49" t="s">
        <v>275</v>
      </c>
      <c r="D157" s="50" t="s">
        <v>517</v>
      </c>
      <c r="E157" s="51" t="s">
        <v>431</v>
      </c>
      <c r="F157" s="52">
        <v>11100</v>
      </c>
      <c r="G157" s="53">
        <v>7659</v>
      </c>
      <c r="H157" s="14"/>
    </row>
    <row r="158" spans="1:8" ht="12.75">
      <c r="A158" s="64">
        <v>128</v>
      </c>
      <c r="B158" s="48" t="s">
        <v>274</v>
      </c>
      <c r="C158" s="49" t="s">
        <v>275</v>
      </c>
      <c r="D158" s="50" t="s">
        <v>519</v>
      </c>
      <c r="E158" s="51" t="s">
        <v>464</v>
      </c>
      <c r="F158" s="52">
        <v>100</v>
      </c>
      <c r="G158" s="53">
        <v>15.58</v>
      </c>
      <c r="H158" s="14"/>
    </row>
    <row r="159" spans="1:8" ht="12.75">
      <c r="A159" s="64">
        <v>129</v>
      </c>
      <c r="B159" s="48" t="s">
        <v>274</v>
      </c>
      <c r="C159" s="49" t="s">
        <v>275</v>
      </c>
      <c r="D159" s="50" t="s">
        <v>520</v>
      </c>
      <c r="E159" s="51" t="s">
        <v>464</v>
      </c>
      <c r="F159" s="52">
        <v>25</v>
      </c>
      <c r="G159" s="53">
        <v>8.25</v>
      </c>
      <c r="H159" s="14"/>
    </row>
    <row r="160" spans="1:8" ht="12.75">
      <c r="A160" s="64">
        <v>130</v>
      </c>
      <c r="B160" s="48" t="s">
        <v>274</v>
      </c>
      <c r="C160" s="49" t="s">
        <v>275</v>
      </c>
      <c r="D160" s="50" t="s">
        <v>521</v>
      </c>
      <c r="E160" s="51" t="s">
        <v>13</v>
      </c>
      <c r="F160" s="52">
        <v>100</v>
      </c>
      <c r="G160" s="53">
        <v>0.61</v>
      </c>
      <c r="H160" s="14"/>
    </row>
    <row r="161" spans="1:8" ht="12.75">
      <c r="A161" s="64">
        <v>131</v>
      </c>
      <c r="B161" s="48" t="s">
        <v>274</v>
      </c>
      <c r="C161" s="49" t="s">
        <v>275</v>
      </c>
      <c r="D161" s="50" t="s">
        <v>517</v>
      </c>
      <c r="E161" s="51" t="s">
        <v>431</v>
      </c>
      <c r="F161" s="52">
        <v>5000</v>
      </c>
      <c r="G161" s="53">
        <v>3450</v>
      </c>
      <c r="H161" s="14"/>
    </row>
    <row r="162" spans="1:8" ht="12.75">
      <c r="A162" s="64">
        <v>132</v>
      </c>
      <c r="B162" s="48" t="s">
        <v>274</v>
      </c>
      <c r="C162" s="49" t="s">
        <v>275</v>
      </c>
      <c r="D162" s="50" t="s">
        <v>522</v>
      </c>
      <c r="E162" s="51" t="s">
        <v>13</v>
      </c>
      <c r="F162" s="52">
        <v>60</v>
      </c>
      <c r="G162" s="53">
        <v>36.93</v>
      </c>
      <c r="H162" s="14"/>
    </row>
    <row r="163" spans="1:8" ht="25.5">
      <c r="A163" s="64">
        <v>133</v>
      </c>
      <c r="B163" s="48" t="s">
        <v>274</v>
      </c>
      <c r="C163" s="49" t="s">
        <v>275</v>
      </c>
      <c r="D163" s="50" t="s">
        <v>523</v>
      </c>
      <c r="E163" s="51" t="s">
        <v>524</v>
      </c>
      <c r="F163" s="52">
        <v>120</v>
      </c>
      <c r="G163" s="53">
        <v>63.96</v>
      </c>
      <c r="H163" s="14"/>
    </row>
    <row r="164" spans="1:8" ht="25.5">
      <c r="A164" s="64">
        <v>134</v>
      </c>
      <c r="B164" s="48" t="s">
        <v>274</v>
      </c>
      <c r="C164" s="49" t="s">
        <v>275</v>
      </c>
      <c r="D164" s="50" t="s">
        <v>523</v>
      </c>
      <c r="E164" s="51" t="s">
        <v>524</v>
      </c>
      <c r="F164" s="52">
        <v>10</v>
      </c>
      <c r="G164" s="53">
        <v>5.33</v>
      </c>
      <c r="H164" s="14"/>
    </row>
    <row r="165" spans="1:8" ht="25.5">
      <c r="A165" s="64">
        <v>135</v>
      </c>
      <c r="B165" s="48" t="s">
        <v>274</v>
      </c>
      <c r="C165" s="49" t="s">
        <v>275</v>
      </c>
      <c r="D165" s="50" t="s">
        <v>525</v>
      </c>
      <c r="E165" s="51" t="s">
        <v>524</v>
      </c>
      <c r="F165" s="52">
        <v>20</v>
      </c>
      <c r="G165" s="53">
        <v>12.25</v>
      </c>
      <c r="H165" s="14"/>
    </row>
    <row r="166" spans="1:8" ht="12.75">
      <c r="A166" s="64">
        <v>136</v>
      </c>
      <c r="B166" s="48" t="s">
        <v>274</v>
      </c>
      <c r="C166" s="49" t="s">
        <v>275</v>
      </c>
      <c r="D166" s="50" t="s">
        <v>526</v>
      </c>
      <c r="E166" s="51" t="s">
        <v>464</v>
      </c>
      <c r="F166" s="52">
        <v>100</v>
      </c>
      <c r="G166" s="53">
        <v>18.1</v>
      </c>
      <c r="H166" s="14"/>
    </row>
    <row r="167" spans="1:8" ht="25.5">
      <c r="A167" s="64">
        <v>137</v>
      </c>
      <c r="B167" s="48" t="s">
        <v>274</v>
      </c>
      <c r="C167" s="49" t="s">
        <v>275</v>
      </c>
      <c r="D167" s="50" t="s">
        <v>527</v>
      </c>
      <c r="E167" s="51" t="s">
        <v>420</v>
      </c>
      <c r="F167" s="52">
        <v>100</v>
      </c>
      <c r="G167" s="53">
        <v>28.76</v>
      </c>
      <c r="H167" s="14"/>
    </row>
    <row r="168" spans="1:8" ht="25.5">
      <c r="A168" s="64">
        <v>138</v>
      </c>
      <c r="B168" s="48" t="s">
        <v>274</v>
      </c>
      <c r="C168" s="49" t="s">
        <v>275</v>
      </c>
      <c r="D168" s="50" t="s">
        <v>422</v>
      </c>
      <c r="E168" s="51" t="s">
        <v>423</v>
      </c>
      <c r="F168" s="52">
        <v>18000</v>
      </c>
      <c r="G168" s="53">
        <v>428.94</v>
      </c>
      <c r="H168" s="14"/>
    </row>
    <row r="169" spans="1:8" ht="25.5">
      <c r="A169" s="64">
        <v>139</v>
      </c>
      <c r="B169" s="48" t="s">
        <v>274</v>
      </c>
      <c r="C169" s="49" t="s">
        <v>275</v>
      </c>
      <c r="D169" s="50" t="s">
        <v>528</v>
      </c>
      <c r="E169" s="51" t="s">
        <v>13</v>
      </c>
      <c r="F169" s="52">
        <v>2000</v>
      </c>
      <c r="G169" s="53">
        <v>33.4</v>
      </c>
      <c r="H169" s="14"/>
    </row>
    <row r="170" spans="1:8" ht="12.75">
      <c r="A170" s="64">
        <v>140</v>
      </c>
      <c r="B170" s="48" t="s">
        <v>274</v>
      </c>
      <c r="C170" s="49" t="s">
        <v>275</v>
      </c>
      <c r="D170" s="50" t="s">
        <v>421</v>
      </c>
      <c r="E170" s="51" t="s">
        <v>420</v>
      </c>
      <c r="F170" s="52">
        <v>1280</v>
      </c>
      <c r="G170" s="53">
        <v>8089.6</v>
      </c>
      <c r="H170" s="14"/>
    </row>
    <row r="171" spans="1:8" ht="25.5">
      <c r="A171" s="64">
        <v>141</v>
      </c>
      <c r="B171" s="48" t="s">
        <v>274</v>
      </c>
      <c r="C171" s="49" t="s">
        <v>275</v>
      </c>
      <c r="D171" s="50" t="s">
        <v>419</v>
      </c>
      <c r="E171" s="56" t="s">
        <v>420</v>
      </c>
      <c r="F171" s="52">
        <v>850</v>
      </c>
      <c r="G171" s="53">
        <v>603.67</v>
      </c>
      <c r="H171" s="14"/>
    </row>
    <row r="172" spans="1:8" ht="38.25">
      <c r="A172" s="64">
        <v>142</v>
      </c>
      <c r="B172" s="48" t="s">
        <v>274</v>
      </c>
      <c r="C172" s="49" t="s">
        <v>275</v>
      </c>
      <c r="D172" s="50" t="s">
        <v>511</v>
      </c>
      <c r="E172" s="51" t="s">
        <v>13</v>
      </c>
      <c r="F172" s="52">
        <v>6600</v>
      </c>
      <c r="G172" s="53">
        <v>523.38</v>
      </c>
      <c r="H172" s="14"/>
    </row>
    <row r="173" spans="1:8" ht="12.75">
      <c r="A173" s="64">
        <v>143</v>
      </c>
      <c r="B173" s="48" t="s">
        <v>274</v>
      </c>
      <c r="C173" s="49" t="s">
        <v>275</v>
      </c>
      <c r="D173" s="50" t="s">
        <v>529</v>
      </c>
      <c r="E173" s="51" t="s">
        <v>524</v>
      </c>
      <c r="F173" s="52">
        <v>50</v>
      </c>
      <c r="G173" s="53">
        <v>53.5</v>
      </c>
      <c r="H173" s="14"/>
    </row>
    <row r="174" spans="1:8" ht="12.75">
      <c r="A174" s="64">
        <v>144</v>
      </c>
      <c r="B174" s="48" t="s">
        <v>274</v>
      </c>
      <c r="C174" s="49" t="s">
        <v>275</v>
      </c>
      <c r="D174" s="50" t="s">
        <v>530</v>
      </c>
      <c r="E174" s="51" t="s">
        <v>531</v>
      </c>
      <c r="F174" s="52">
        <v>120</v>
      </c>
      <c r="G174" s="53">
        <v>40.8</v>
      </c>
      <c r="H174" s="14"/>
    </row>
    <row r="175" spans="1:8" ht="12.75">
      <c r="A175" s="64">
        <v>145</v>
      </c>
      <c r="B175" s="48" t="s">
        <v>274</v>
      </c>
      <c r="C175" s="49" t="s">
        <v>275</v>
      </c>
      <c r="D175" s="50" t="s">
        <v>532</v>
      </c>
      <c r="E175" s="56" t="s">
        <v>420</v>
      </c>
      <c r="F175" s="52">
        <v>100</v>
      </c>
      <c r="G175" s="53">
        <v>56.16</v>
      </c>
      <c r="H175" s="14"/>
    </row>
    <row r="176" spans="1:8" ht="25.5">
      <c r="A176" s="64">
        <v>146</v>
      </c>
      <c r="B176" s="48" t="s">
        <v>274</v>
      </c>
      <c r="C176" s="49" t="s">
        <v>275</v>
      </c>
      <c r="D176" s="50" t="s">
        <v>533</v>
      </c>
      <c r="E176" s="51" t="s">
        <v>13</v>
      </c>
      <c r="F176" s="52">
        <v>2150</v>
      </c>
      <c r="G176" s="53">
        <v>114.38</v>
      </c>
      <c r="H176" s="14"/>
    </row>
    <row r="177" spans="1:8" ht="12.75">
      <c r="A177" s="64">
        <v>147</v>
      </c>
      <c r="B177" s="48" t="s">
        <v>274</v>
      </c>
      <c r="C177" s="49" t="s">
        <v>275</v>
      </c>
      <c r="D177" s="50" t="s">
        <v>477</v>
      </c>
      <c r="E177" s="51" t="s">
        <v>13</v>
      </c>
      <c r="F177" s="52">
        <v>805</v>
      </c>
      <c r="G177" s="53">
        <v>271.86</v>
      </c>
      <c r="H177" s="14"/>
    </row>
    <row r="178" spans="1:8" ht="25.5">
      <c r="A178" s="64">
        <v>148</v>
      </c>
      <c r="B178" s="48" t="s">
        <v>274</v>
      </c>
      <c r="C178" s="49" t="s">
        <v>275</v>
      </c>
      <c r="D178" s="50" t="s">
        <v>534</v>
      </c>
      <c r="E178" s="51" t="s">
        <v>13</v>
      </c>
      <c r="F178" s="52">
        <v>100</v>
      </c>
      <c r="G178" s="53">
        <v>60</v>
      </c>
      <c r="H178" s="14"/>
    </row>
    <row r="179" spans="1:8" ht="25.5">
      <c r="A179" s="64">
        <v>149</v>
      </c>
      <c r="B179" s="48" t="s">
        <v>274</v>
      </c>
      <c r="C179" s="49" t="s">
        <v>275</v>
      </c>
      <c r="D179" s="50" t="s">
        <v>535</v>
      </c>
      <c r="E179" s="51" t="s">
        <v>420</v>
      </c>
      <c r="F179" s="52">
        <v>100</v>
      </c>
      <c r="G179" s="53">
        <v>119</v>
      </c>
      <c r="H179" s="14"/>
    </row>
    <row r="180" spans="1:8" ht="12.75">
      <c r="A180" s="64">
        <v>150</v>
      </c>
      <c r="B180" s="48" t="s">
        <v>274</v>
      </c>
      <c r="C180" s="49" t="s">
        <v>275</v>
      </c>
      <c r="D180" s="50" t="s">
        <v>424</v>
      </c>
      <c r="E180" s="51" t="s">
        <v>423</v>
      </c>
      <c r="F180" s="52">
        <v>78624</v>
      </c>
      <c r="G180" s="53">
        <v>1684.8</v>
      </c>
      <c r="H180" s="14"/>
    </row>
    <row r="181" spans="1:8" ht="38.25">
      <c r="A181" s="64">
        <v>151</v>
      </c>
      <c r="B181" s="48" t="s">
        <v>274</v>
      </c>
      <c r="C181" s="49" t="s">
        <v>275</v>
      </c>
      <c r="D181" s="50" t="s">
        <v>511</v>
      </c>
      <c r="E181" s="51" t="s">
        <v>13</v>
      </c>
      <c r="F181" s="52">
        <v>500</v>
      </c>
      <c r="G181" s="53">
        <v>39.65</v>
      </c>
      <c r="H181" s="14"/>
    </row>
    <row r="182" spans="1:8" ht="25.5">
      <c r="A182" s="64">
        <v>152</v>
      </c>
      <c r="B182" s="48" t="s">
        <v>274</v>
      </c>
      <c r="C182" s="49" t="s">
        <v>275</v>
      </c>
      <c r="D182" s="50" t="s">
        <v>512</v>
      </c>
      <c r="E182" s="51" t="s">
        <v>423</v>
      </c>
      <c r="F182" s="52">
        <v>120</v>
      </c>
      <c r="G182" s="53">
        <v>12.86</v>
      </c>
      <c r="H182" s="14"/>
    </row>
    <row r="183" spans="1:8" ht="12.75">
      <c r="A183" s="64">
        <v>153</v>
      </c>
      <c r="B183" s="48" t="s">
        <v>274</v>
      </c>
      <c r="C183" s="49" t="s">
        <v>275</v>
      </c>
      <c r="D183" s="50" t="s">
        <v>514</v>
      </c>
      <c r="E183" s="51" t="s">
        <v>423</v>
      </c>
      <c r="F183" s="52">
        <v>200</v>
      </c>
      <c r="G183" s="53">
        <v>8.42</v>
      </c>
      <c r="H183" s="14"/>
    </row>
    <row r="184" spans="1:8" ht="12.75">
      <c r="A184" s="64">
        <v>154</v>
      </c>
      <c r="B184" s="48" t="s">
        <v>274</v>
      </c>
      <c r="C184" s="49" t="s">
        <v>275</v>
      </c>
      <c r="D184" s="50" t="s">
        <v>536</v>
      </c>
      <c r="E184" s="51" t="s">
        <v>423</v>
      </c>
      <c r="F184" s="52">
        <v>600</v>
      </c>
      <c r="G184" s="53">
        <v>8.78</v>
      </c>
      <c r="H184" s="14"/>
    </row>
    <row r="185" spans="1:8" ht="25.5">
      <c r="A185" s="64">
        <v>155</v>
      </c>
      <c r="B185" s="48" t="s">
        <v>274</v>
      </c>
      <c r="C185" s="49" t="s">
        <v>275</v>
      </c>
      <c r="D185" s="50" t="s">
        <v>537</v>
      </c>
      <c r="E185" s="51" t="s">
        <v>420</v>
      </c>
      <c r="F185" s="52">
        <v>10</v>
      </c>
      <c r="G185" s="53">
        <v>9.05</v>
      </c>
      <c r="H185" s="14"/>
    </row>
    <row r="186" spans="1:8" ht="25.5">
      <c r="A186" s="64">
        <v>156</v>
      </c>
      <c r="B186" s="48" t="s">
        <v>274</v>
      </c>
      <c r="C186" s="49" t="s">
        <v>275</v>
      </c>
      <c r="D186" s="50" t="s">
        <v>538</v>
      </c>
      <c r="E186" s="51" t="s">
        <v>420</v>
      </c>
      <c r="F186" s="52">
        <v>90</v>
      </c>
      <c r="G186" s="53">
        <v>107.1</v>
      </c>
      <c r="H186" s="14"/>
    </row>
    <row r="187" spans="1:8" ht="25.5">
      <c r="A187" s="64">
        <v>157</v>
      </c>
      <c r="B187" s="48" t="s">
        <v>274</v>
      </c>
      <c r="C187" s="49" t="s">
        <v>275</v>
      </c>
      <c r="D187" s="50" t="s">
        <v>539</v>
      </c>
      <c r="E187" s="51" t="s">
        <v>420</v>
      </c>
      <c r="F187" s="52">
        <v>50</v>
      </c>
      <c r="G187" s="53">
        <v>24.93</v>
      </c>
      <c r="H187" s="14"/>
    </row>
    <row r="188" spans="1:8" ht="25.5">
      <c r="A188" s="64">
        <v>158</v>
      </c>
      <c r="B188" s="48" t="s">
        <v>274</v>
      </c>
      <c r="C188" s="49" t="s">
        <v>275</v>
      </c>
      <c r="D188" s="50" t="s">
        <v>540</v>
      </c>
      <c r="E188" s="51" t="s">
        <v>524</v>
      </c>
      <c r="F188" s="52">
        <v>120</v>
      </c>
      <c r="G188" s="53">
        <v>19.92</v>
      </c>
      <c r="H188" s="14"/>
    </row>
    <row r="189" spans="1:8" ht="12.75">
      <c r="A189" s="64">
        <v>159</v>
      </c>
      <c r="B189" s="48" t="s">
        <v>274</v>
      </c>
      <c r="C189" s="49" t="s">
        <v>275</v>
      </c>
      <c r="D189" s="50" t="s">
        <v>541</v>
      </c>
      <c r="E189" s="51" t="s">
        <v>423</v>
      </c>
      <c r="F189" s="52">
        <v>100</v>
      </c>
      <c r="G189" s="53">
        <v>2.06</v>
      </c>
      <c r="H189" s="14"/>
    </row>
    <row r="190" spans="1:8" ht="12.75">
      <c r="A190" s="64">
        <v>160</v>
      </c>
      <c r="B190" s="48" t="s">
        <v>274</v>
      </c>
      <c r="C190" s="49" t="s">
        <v>275</v>
      </c>
      <c r="D190" s="50" t="s">
        <v>517</v>
      </c>
      <c r="E190" s="51" t="s">
        <v>431</v>
      </c>
      <c r="F190" s="52">
        <v>500</v>
      </c>
      <c r="G190" s="53">
        <v>345</v>
      </c>
      <c r="H190" s="14"/>
    </row>
    <row r="191" spans="1:8" ht="12.75">
      <c r="A191" s="64">
        <v>161</v>
      </c>
      <c r="B191" s="48" t="s">
        <v>274</v>
      </c>
      <c r="C191" s="49" t="s">
        <v>275</v>
      </c>
      <c r="D191" s="50" t="s">
        <v>542</v>
      </c>
      <c r="E191" s="51" t="s">
        <v>13</v>
      </c>
      <c r="F191" s="52">
        <v>2000</v>
      </c>
      <c r="G191" s="53">
        <v>3.24</v>
      </c>
      <c r="H191" s="14"/>
    </row>
    <row r="192" spans="1:8" ht="25.5">
      <c r="A192" s="64">
        <v>162</v>
      </c>
      <c r="B192" s="48" t="s">
        <v>274</v>
      </c>
      <c r="C192" s="49" t="s">
        <v>275</v>
      </c>
      <c r="D192" s="50" t="s">
        <v>422</v>
      </c>
      <c r="E192" s="51" t="s">
        <v>423</v>
      </c>
      <c r="F192" s="52">
        <v>10000</v>
      </c>
      <c r="G192" s="53">
        <v>238.3</v>
      </c>
      <c r="H192" s="14"/>
    </row>
    <row r="193" spans="1:8" ht="12.75">
      <c r="A193" s="64">
        <v>163</v>
      </c>
      <c r="B193" s="48" t="s">
        <v>274</v>
      </c>
      <c r="C193" s="49" t="s">
        <v>275</v>
      </c>
      <c r="D193" s="50" t="s">
        <v>424</v>
      </c>
      <c r="E193" s="51" t="s">
        <v>423</v>
      </c>
      <c r="F193" s="52">
        <v>2016</v>
      </c>
      <c r="G193" s="53">
        <v>43.2</v>
      </c>
      <c r="H193" s="14"/>
    </row>
    <row r="194" spans="1:8" ht="12.75">
      <c r="A194" s="64">
        <v>164</v>
      </c>
      <c r="B194" s="48" t="s">
        <v>274</v>
      </c>
      <c r="C194" s="49" t="s">
        <v>275</v>
      </c>
      <c r="D194" s="50" t="s">
        <v>543</v>
      </c>
      <c r="E194" s="51" t="s">
        <v>423</v>
      </c>
      <c r="F194" s="52">
        <v>100</v>
      </c>
      <c r="G194" s="53">
        <v>7.71</v>
      </c>
      <c r="H194" s="14"/>
    </row>
    <row r="195" spans="1:8" ht="12.75">
      <c r="A195" s="64">
        <v>165</v>
      </c>
      <c r="B195" s="48" t="s">
        <v>274</v>
      </c>
      <c r="C195" s="49" t="s">
        <v>275</v>
      </c>
      <c r="D195" s="50" t="s">
        <v>544</v>
      </c>
      <c r="E195" s="51" t="s">
        <v>423</v>
      </c>
      <c r="F195" s="52">
        <v>1000</v>
      </c>
      <c r="G195" s="53">
        <v>23.05</v>
      </c>
      <c r="H195" s="14"/>
    </row>
    <row r="196" spans="1:8" ht="25.5">
      <c r="A196" s="64">
        <v>166</v>
      </c>
      <c r="B196" s="48" t="s">
        <v>274</v>
      </c>
      <c r="C196" s="49" t="s">
        <v>275</v>
      </c>
      <c r="D196" s="50" t="s">
        <v>545</v>
      </c>
      <c r="E196" s="51" t="s">
        <v>13</v>
      </c>
      <c r="F196" s="52">
        <v>200</v>
      </c>
      <c r="G196" s="53">
        <v>13.24</v>
      </c>
      <c r="H196" s="14"/>
    </row>
    <row r="197" spans="1:8" ht="12.75">
      <c r="A197" s="64">
        <v>167</v>
      </c>
      <c r="B197" s="48" t="s">
        <v>274</v>
      </c>
      <c r="C197" s="49" t="s">
        <v>275</v>
      </c>
      <c r="D197" s="50" t="s">
        <v>546</v>
      </c>
      <c r="E197" s="51" t="s">
        <v>464</v>
      </c>
      <c r="F197" s="52">
        <v>200</v>
      </c>
      <c r="G197" s="53">
        <v>32.54</v>
      </c>
      <c r="H197" s="14"/>
    </row>
    <row r="198" spans="1:8" ht="25.5">
      <c r="A198" s="64">
        <v>168</v>
      </c>
      <c r="B198" s="48" t="s">
        <v>274</v>
      </c>
      <c r="C198" s="49" t="s">
        <v>275</v>
      </c>
      <c r="D198" s="50" t="s">
        <v>547</v>
      </c>
      <c r="E198" s="51" t="s">
        <v>13</v>
      </c>
      <c r="F198" s="52">
        <v>1000</v>
      </c>
      <c r="G198" s="53">
        <v>69.7</v>
      </c>
      <c r="H198" s="14"/>
    </row>
    <row r="199" spans="1:8" ht="25.5">
      <c r="A199" s="64">
        <v>169</v>
      </c>
      <c r="B199" s="48" t="s">
        <v>274</v>
      </c>
      <c r="C199" s="49" t="s">
        <v>275</v>
      </c>
      <c r="D199" s="50" t="s">
        <v>548</v>
      </c>
      <c r="E199" s="51" t="s">
        <v>13</v>
      </c>
      <c r="F199" s="52">
        <v>135</v>
      </c>
      <c r="G199" s="53">
        <v>43.2</v>
      </c>
      <c r="H199" s="14"/>
    </row>
    <row r="200" spans="1:8" ht="12.75">
      <c r="A200" s="64">
        <v>170</v>
      </c>
      <c r="B200" s="48" t="s">
        <v>274</v>
      </c>
      <c r="C200" s="49" t="s">
        <v>275</v>
      </c>
      <c r="D200" s="50" t="s">
        <v>424</v>
      </c>
      <c r="E200" s="51" t="s">
        <v>423</v>
      </c>
      <c r="F200" s="52">
        <v>24192</v>
      </c>
      <c r="G200" s="53">
        <v>518.5</v>
      </c>
      <c r="H200" s="14"/>
    </row>
    <row r="201" spans="1:8" ht="12.75">
      <c r="A201" s="64">
        <v>171</v>
      </c>
      <c r="B201" s="48" t="s">
        <v>274</v>
      </c>
      <c r="C201" s="49" t="s">
        <v>275</v>
      </c>
      <c r="D201" s="50" t="s">
        <v>424</v>
      </c>
      <c r="E201" s="51" t="s">
        <v>423</v>
      </c>
      <c r="F201" s="52">
        <v>46368</v>
      </c>
      <c r="G201" s="53">
        <v>993.5</v>
      </c>
      <c r="H201" s="14"/>
    </row>
    <row r="202" spans="1:8" ht="12.75">
      <c r="A202" s="64">
        <v>172</v>
      </c>
      <c r="B202" s="48" t="s">
        <v>274</v>
      </c>
      <c r="C202" s="49" t="s">
        <v>275</v>
      </c>
      <c r="D202" s="50" t="s">
        <v>517</v>
      </c>
      <c r="E202" s="51" t="s">
        <v>431</v>
      </c>
      <c r="F202" s="52">
        <v>19600</v>
      </c>
      <c r="G202" s="53">
        <v>13524.75</v>
      </c>
      <c r="H202" s="14"/>
    </row>
    <row r="203" spans="1:8" ht="25.5">
      <c r="A203" s="64">
        <v>173</v>
      </c>
      <c r="B203" s="48" t="s">
        <v>274</v>
      </c>
      <c r="C203" s="49" t="s">
        <v>275</v>
      </c>
      <c r="D203" s="50" t="s">
        <v>549</v>
      </c>
      <c r="E203" s="51" t="s">
        <v>13</v>
      </c>
      <c r="F203" s="52">
        <v>200</v>
      </c>
      <c r="G203" s="53">
        <v>69.06</v>
      </c>
      <c r="H203" s="14"/>
    </row>
    <row r="204" spans="1:8" ht="25.5">
      <c r="A204" s="64">
        <v>174</v>
      </c>
      <c r="B204" s="48" t="s">
        <v>274</v>
      </c>
      <c r="C204" s="49" t="s">
        <v>275</v>
      </c>
      <c r="D204" s="50" t="s">
        <v>550</v>
      </c>
      <c r="E204" s="51" t="s">
        <v>464</v>
      </c>
      <c r="F204" s="52">
        <v>100</v>
      </c>
      <c r="G204" s="53">
        <v>16.69</v>
      </c>
      <c r="H204" s="14"/>
    </row>
    <row r="205" spans="1:8" ht="25.5">
      <c r="A205" s="64">
        <v>175</v>
      </c>
      <c r="B205" s="48" t="s">
        <v>274</v>
      </c>
      <c r="C205" s="49" t="s">
        <v>275</v>
      </c>
      <c r="D205" s="50" t="s">
        <v>551</v>
      </c>
      <c r="E205" s="51" t="s">
        <v>420</v>
      </c>
      <c r="F205" s="52">
        <v>200</v>
      </c>
      <c r="G205" s="53">
        <v>104.12</v>
      </c>
      <c r="H205" s="14"/>
    </row>
    <row r="206" spans="1:8" ht="12.75">
      <c r="A206" s="64">
        <v>176</v>
      </c>
      <c r="B206" s="48" t="s">
        <v>274</v>
      </c>
      <c r="C206" s="49" t="s">
        <v>275</v>
      </c>
      <c r="D206" s="50" t="s">
        <v>529</v>
      </c>
      <c r="E206" s="51" t="s">
        <v>524</v>
      </c>
      <c r="F206" s="52">
        <v>30</v>
      </c>
      <c r="G206" s="53">
        <v>32.1</v>
      </c>
      <c r="H206" s="14"/>
    </row>
    <row r="207" spans="1:8" ht="25.5">
      <c r="A207" s="64">
        <v>177</v>
      </c>
      <c r="B207" s="48" t="s">
        <v>274</v>
      </c>
      <c r="C207" s="49" t="s">
        <v>275</v>
      </c>
      <c r="D207" s="50" t="s">
        <v>552</v>
      </c>
      <c r="E207" s="51" t="s">
        <v>13</v>
      </c>
      <c r="F207" s="52">
        <v>4000</v>
      </c>
      <c r="G207" s="53">
        <v>52</v>
      </c>
      <c r="H207" s="14"/>
    </row>
    <row r="208" spans="1:8" ht="25.5">
      <c r="A208" s="64">
        <v>178</v>
      </c>
      <c r="B208" s="48" t="s">
        <v>274</v>
      </c>
      <c r="C208" s="49" t="s">
        <v>275</v>
      </c>
      <c r="D208" s="50" t="s">
        <v>528</v>
      </c>
      <c r="E208" s="51" t="s">
        <v>13</v>
      </c>
      <c r="F208" s="52">
        <v>5000</v>
      </c>
      <c r="G208" s="53">
        <v>83.5</v>
      </c>
      <c r="H208" s="14"/>
    </row>
    <row r="209" spans="1:8" ht="25.5">
      <c r="A209" s="64">
        <v>179</v>
      </c>
      <c r="B209" s="48" t="s">
        <v>274</v>
      </c>
      <c r="C209" s="49" t="s">
        <v>275</v>
      </c>
      <c r="D209" s="50" t="s">
        <v>553</v>
      </c>
      <c r="E209" s="51" t="s">
        <v>13</v>
      </c>
      <c r="F209" s="52">
        <v>1000</v>
      </c>
      <c r="G209" s="53">
        <v>34.2</v>
      </c>
      <c r="H209" s="14"/>
    </row>
    <row r="210" spans="1:8" ht="12.75">
      <c r="A210" s="64">
        <v>180</v>
      </c>
      <c r="B210" s="48" t="s">
        <v>274</v>
      </c>
      <c r="C210" s="49" t="s">
        <v>275</v>
      </c>
      <c r="D210" s="50" t="s">
        <v>554</v>
      </c>
      <c r="E210" s="51" t="s">
        <v>13</v>
      </c>
      <c r="F210" s="52">
        <v>30</v>
      </c>
      <c r="G210" s="53">
        <v>9.3</v>
      </c>
      <c r="H210" s="14"/>
    </row>
    <row r="211" spans="1:8" ht="12.75">
      <c r="A211" s="64">
        <v>181</v>
      </c>
      <c r="B211" s="48" t="s">
        <v>274</v>
      </c>
      <c r="C211" s="49" t="s">
        <v>275</v>
      </c>
      <c r="D211" s="50" t="s">
        <v>555</v>
      </c>
      <c r="E211" s="51" t="s">
        <v>497</v>
      </c>
      <c r="F211" s="52">
        <v>50</v>
      </c>
      <c r="G211" s="53">
        <v>29.59</v>
      </c>
      <c r="H211" s="14"/>
    </row>
    <row r="212" spans="1:8" ht="25.5">
      <c r="A212" s="64">
        <v>182</v>
      </c>
      <c r="B212" s="48" t="s">
        <v>274</v>
      </c>
      <c r="C212" s="49" t="s">
        <v>275</v>
      </c>
      <c r="D212" s="50" t="s">
        <v>556</v>
      </c>
      <c r="E212" s="51" t="s">
        <v>13</v>
      </c>
      <c r="F212" s="52">
        <v>225</v>
      </c>
      <c r="G212" s="53">
        <v>36.93</v>
      </c>
      <c r="H212" s="14"/>
    </row>
    <row r="213" spans="1:8" ht="25.5">
      <c r="A213" s="64">
        <v>183</v>
      </c>
      <c r="B213" s="48" t="s">
        <v>274</v>
      </c>
      <c r="C213" s="49" t="s">
        <v>275</v>
      </c>
      <c r="D213" s="50" t="s">
        <v>556</v>
      </c>
      <c r="E213" s="51" t="s">
        <v>13</v>
      </c>
      <c r="F213" s="52">
        <v>375</v>
      </c>
      <c r="G213" s="53">
        <v>61.53</v>
      </c>
      <c r="H213" s="14"/>
    </row>
    <row r="214" spans="1:8" ht="25.5">
      <c r="A214" s="64">
        <v>184</v>
      </c>
      <c r="B214" s="48" t="s">
        <v>274</v>
      </c>
      <c r="C214" s="49" t="s">
        <v>275</v>
      </c>
      <c r="D214" s="50" t="s">
        <v>557</v>
      </c>
      <c r="E214" s="51" t="s">
        <v>13</v>
      </c>
      <c r="F214" s="52">
        <v>5</v>
      </c>
      <c r="G214" s="53">
        <v>8.75</v>
      </c>
      <c r="H214" s="14"/>
    </row>
    <row r="215" spans="1:8" ht="25.5">
      <c r="A215" s="64">
        <v>185</v>
      </c>
      <c r="B215" s="48" t="s">
        <v>274</v>
      </c>
      <c r="C215" s="49" t="s">
        <v>275</v>
      </c>
      <c r="D215" s="50" t="s">
        <v>556</v>
      </c>
      <c r="E215" s="51" t="s">
        <v>13</v>
      </c>
      <c r="F215" s="52">
        <v>500</v>
      </c>
      <c r="G215" s="53">
        <v>82.05</v>
      </c>
      <c r="H215" s="14"/>
    </row>
    <row r="216" spans="1:8" ht="25.5">
      <c r="A216" s="64">
        <v>186</v>
      </c>
      <c r="B216" s="48" t="s">
        <v>274</v>
      </c>
      <c r="C216" s="49" t="s">
        <v>275</v>
      </c>
      <c r="D216" s="50" t="s">
        <v>558</v>
      </c>
      <c r="E216" s="51" t="s">
        <v>13</v>
      </c>
      <c r="F216" s="52">
        <v>50</v>
      </c>
      <c r="G216" s="53">
        <v>184.04</v>
      </c>
      <c r="H216" s="14"/>
    </row>
    <row r="217" spans="1:8" ht="25.5">
      <c r="A217" s="64">
        <v>187</v>
      </c>
      <c r="B217" s="48" t="s">
        <v>274</v>
      </c>
      <c r="C217" s="49" t="s">
        <v>275</v>
      </c>
      <c r="D217" s="50" t="s">
        <v>559</v>
      </c>
      <c r="E217" s="51" t="s">
        <v>524</v>
      </c>
      <c r="F217" s="52">
        <v>100</v>
      </c>
      <c r="G217" s="53">
        <v>285</v>
      </c>
      <c r="H217" s="14"/>
    </row>
    <row r="218" spans="1:8" ht="25.5">
      <c r="A218" s="64">
        <v>188</v>
      </c>
      <c r="B218" s="48" t="s">
        <v>274</v>
      </c>
      <c r="C218" s="49" t="s">
        <v>275</v>
      </c>
      <c r="D218" s="50" t="s">
        <v>560</v>
      </c>
      <c r="E218" s="51" t="s">
        <v>13</v>
      </c>
      <c r="F218" s="52">
        <v>240</v>
      </c>
      <c r="G218" s="53">
        <v>396</v>
      </c>
      <c r="H218" s="14"/>
    </row>
    <row r="219" spans="1:8" ht="12.75">
      <c r="A219" s="64">
        <v>189</v>
      </c>
      <c r="B219" s="48" t="s">
        <v>274</v>
      </c>
      <c r="C219" s="49" t="s">
        <v>275</v>
      </c>
      <c r="D219" s="50" t="s">
        <v>561</v>
      </c>
      <c r="E219" s="51" t="s">
        <v>431</v>
      </c>
      <c r="F219" s="52">
        <v>100</v>
      </c>
      <c r="G219" s="53">
        <v>9.4</v>
      </c>
      <c r="H219" s="14"/>
    </row>
    <row r="220" spans="1:8" ht="25.5">
      <c r="A220" s="64">
        <v>190</v>
      </c>
      <c r="B220" s="48" t="s">
        <v>274</v>
      </c>
      <c r="C220" s="49" t="s">
        <v>275</v>
      </c>
      <c r="D220" s="50" t="s">
        <v>556</v>
      </c>
      <c r="E220" s="51" t="s">
        <v>13</v>
      </c>
      <c r="F220" s="52">
        <v>200</v>
      </c>
      <c r="G220" s="53">
        <v>32.82</v>
      </c>
      <c r="H220" s="14"/>
    </row>
    <row r="221" spans="1:8" ht="25.5">
      <c r="A221" s="64">
        <v>191</v>
      </c>
      <c r="B221" s="48" t="s">
        <v>274</v>
      </c>
      <c r="C221" s="49" t="s">
        <v>275</v>
      </c>
      <c r="D221" s="50" t="s">
        <v>562</v>
      </c>
      <c r="E221" s="51" t="s">
        <v>13</v>
      </c>
      <c r="F221" s="52">
        <v>1</v>
      </c>
      <c r="G221" s="53">
        <v>48.83</v>
      </c>
      <c r="H221" s="14"/>
    </row>
    <row r="222" spans="1:8" ht="12.75">
      <c r="A222" s="64">
        <v>192</v>
      </c>
      <c r="B222" s="48" t="s">
        <v>274</v>
      </c>
      <c r="C222" s="49" t="s">
        <v>275</v>
      </c>
      <c r="D222" s="50" t="s">
        <v>563</v>
      </c>
      <c r="E222" s="51" t="s">
        <v>13</v>
      </c>
      <c r="F222" s="52">
        <v>2</v>
      </c>
      <c r="G222" s="53">
        <v>45.2</v>
      </c>
      <c r="H222" s="14"/>
    </row>
    <row r="223" spans="1:8" ht="25.5">
      <c r="A223" s="64">
        <v>193</v>
      </c>
      <c r="B223" s="48" t="s">
        <v>274</v>
      </c>
      <c r="C223" s="49" t="s">
        <v>275</v>
      </c>
      <c r="D223" s="50" t="s">
        <v>564</v>
      </c>
      <c r="E223" s="51" t="s">
        <v>13</v>
      </c>
      <c r="F223" s="52">
        <v>1</v>
      </c>
      <c r="G223" s="53">
        <v>237.89</v>
      </c>
      <c r="H223" s="14"/>
    </row>
    <row r="224" spans="1:8" ht="25.5">
      <c r="A224" s="64">
        <v>194</v>
      </c>
      <c r="B224" s="48" t="s">
        <v>274</v>
      </c>
      <c r="C224" s="49" t="s">
        <v>275</v>
      </c>
      <c r="D224" s="50" t="s">
        <v>565</v>
      </c>
      <c r="E224" s="51" t="s">
        <v>13</v>
      </c>
      <c r="F224" s="52">
        <v>1</v>
      </c>
      <c r="G224" s="53">
        <v>1.01</v>
      </c>
      <c r="H224" s="14"/>
    </row>
    <row r="225" spans="1:8" ht="25.5">
      <c r="A225" s="64">
        <v>195</v>
      </c>
      <c r="B225" s="48" t="s">
        <v>274</v>
      </c>
      <c r="C225" s="49" t="s">
        <v>275</v>
      </c>
      <c r="D225" s="50" t="s">
        <v>562</v>
      </c>
      <c r="E225" s="51" t="s">
        <v>13</v>
      </c>
      <c r="F225" s="52">
        <v>4</v>
      </c>
      <c r="G225" s="53">
        <v>195.32</v>
      </c>
      <c r="H225" s="14"/>
    </row>
    <row r="226" spans="1:8" ht="25.5">
      <c r="A226" s="64">
        <v>196</v>
      </c>
      <c r="B226" s="48" t="s">
        <v>274</v>
      </c>
      <c r="C226" s="49" t="s">
        <v>275</v>
      </c>
      <c r="D226" s="50" t="s">
        <v>564</v>
      </c>
      <c r="E226" s="51" t="s">
        <v>13</v>
      </c>
      <c r="F226" s="52">
        <v>1</v>
      </c>
      <c r="G226" s="53">
        <v>237.89</v>
      </c>
      <c r="H226" s="14"/>
    </row>
    <row r="227" spans="1:8" ht="12.75">
      <c r="A227" s="64">
        <v>197</v>
      </c>
      <c r="B227" s="48" t="s">
        <v>274</v>
      </c>
      <c r="C227" s="49" t="s">
        <v>275</v>
      </c>
      <c r="D227" s="50" t="s">
        <v>489</v>
      </c>
      <c r="E227" s="51" t="s">
        <v>464</v>
      </c>
      <c r="F227" s="52">
        <v>40</v>
      </c>
      <c r="G227" s="53">
        <v>16.4</v>
      </c>
      <c r="H227" s="14"/>
    </row>
    <row r="228" spans="1:8" ht="25.5">
      <c r="A228" s="64">
        <v>198</v>
      </c>
      <c r="B228" s="48" t="s">
        <v>274</v>
      </c>
      <c r="C228" s="49" t="s">
        <v>275</v>
      </c>
      <c r="D228" s="50" t="s">
        <v>566</v>
      </c>
      <c r="E228" s="51" t="s">
        <v>420</v>
      </c>
      <c r="F228" s="52">
        <v>120</v>
      </c>
      <c r="G228" s="53">
        <v>96.94</v>
      </c>
      <c r="H228" s="14"/>
    </row>
    <row r="229" spans="1:8" ht="12.75">
      <c r="A229" s="64">
        <v>199</v>
      </c>
      <c r="B229" s="48" t="s">
        <v>274</v>
      </c>
      <c r="C229" s="49" t="s">
        <v>275</v>
      </c>
      <c r="D229" s="50" t="s">
        <v>567</v>
      </c>
      <c r="E229" s="51" t="s">
        <v>497</v>
      </c>
      <c r="F229" s="52">
        <v>10</v>
      </c>
      <c r="G229" s="53">
        <v>61</v>
      </c>
      <c r="H229" s="14"/>
    </row>
    <row r="230" spans="1:8" ht="12.75">
      <c r="A230" s="64">
        <v>200</v>
      </c>
      <c r="B230" s="48" t="s">
        <v>274</v>
      </c>
      <c r="C230" s="49" t="s">
        <v>275</v>
      </c>
      <c r="D230" s="50" t="s">
        <v>561</v>
      </c>
      <c r="E230" s="51" t="s">
        <v>431</v>
      </c>
      <c r="F230" s="52">
        <v>1000</v>
      </c>
      <c r="G230" s="53">
        <v>94</v>
      </c>
      <c r="H230" s="14"/>
    </row>
    <row r="231" spans="1:8" ht="25.5">
      <c r="A231" s="64">
        <v>201</v>
      </c>
      <c r="B231" s="48" t="s">
        <v>274</v>
      </c>
      <c r="C231" s="49" t="s">
        <v>275</v>
      </c>
      <c r="D231" s="50" t="s">
        <v>496</v>
      </c>
      <c r="E231" s="51" t="s">
        <v>497</v>
      </c>
      <c r="F231" s="52">
        <v>89</v>
      </c>
      <c r="G231" s="53">
        <v>64.08</v>
      </c>
      <c r="H231" s="14"/>
    </row>
    <row r="232" spans="1:8" ht="12.75">
      <c r="A232" s="64">
        <v>202</v>
      </c>
      <c r="B232" s="48" t="s">
        <v>274</v>
      </c>
      <c r="C232" s="49" t="s">
        <v>275</v>
      </c>
      <c r="D232" s="50" t="s">
        <v>568</v>
      </c>
      <c r="E232" s="51" t="s">
        <v>423</v>
      </c>
      <c r="F232" s="52">
        <v>1050</v>
      </c>
      <c r="G232" s="53">
        <v>74.9</v>
      </c>
      <c r="H232" s="14"/>
    </row>
    <row r="233" spans="1:8" ht="25.5">
      <c r="A233" s="64">
        <v>203</v>
      </c>
      <c r="B233" s="48" t="s">
        <v>274</v>
      </c>
      <c r="C233" s="49" t="s">
        <v>275</v>
      </c>
      <c r="D233" s="50" t="s">
        <v>550</v>
      </c>
      <c r="E233" s="51" t="s">
        <v>464</v>
      </c>
      <c r="F233" s="52">
        <v>600</v>
      </c>
      <c r="G233" s="53">
        <v>100.14</v>
      </c>
      <c r="H233" s="14"/>
    </row>
    <row r="234" spans="1:8" ht="25.5">
      <c r="A234" s="64">
        <v>204</v>
      </c>
      <c r="B234" s="48" t="s">
        <v>274</v>
      </c>
      <c r="C234" s="49" t="s">
        <v>275</v>
      </c>
      <c r="D234" s="50" t="s">
        <v>569</v>
      </c>
      <c r="E234" s="51" t="s">
        <v>423</v>
      </c>
      <c r="F234" s="52">
        <v>350</v>
      </c>
      <c r="G234" s="53">
        <v>59.18</v>
      </c>
      <c r="H234" s="14"/>
    </row>
    <row r="235" spans="1:8" ht="12.75">
      <c r="A235" s="64">
        <v>205</v>
      </c>
      <c r="B235" s="48" t="s">
        <v>274</v>
      </c>
      <c r="C235" s="49" t="s">
        <v>275</v>
      </c>
      <c r="D235" s="50" t="s">
        <v>570</v>
      </c>
      <c r="E235" s="51" t="s">
        <v>497</v>
      </c>
      <c r="F235" s="52">
        <v>56</v>
      </c>
      <c r="G235" s="53">
        <v>231.28</v>
      </c>
      <c r="H235" s="14"/>
    </row>
    <row r="236" spans="1:8" ht="12.75">
      <c r="A236" s="64">
        <v>206</v>
      </c>
      <c r="B236" s="48" t="s">
        <v>274</v>
      </c>
      <c r="C236" s="49" t="s">
        <v>275</v>
      </c>
      <c r="D236" s="50" t="s">
        <v>571</v>
      </c>
      <c r="E236" s="51" t="s">
        <v>524</v>
      </c>
      <c r="F236" s="52">
        <v>5</v>
      </c>
      <c r="G236" s="53">
        <v>10.45</v>
      </c>
      <c r="H236" s="14"/>
    </row>
    <row r="237" spans="1:8" ht="25.5">
      <c r="A237" s="64">
        <v>207</v>
      </c>
      <c r="B237" s="48" t="s">
        <v>274</v>
      </c>
      <c r="C237" s="49" t="s">
        <v>275</v>
      </c>
      <c r="D237" s="50" t="s">
        <v>506</v>
      </c>
      <c r="E237" s="51" t="s">
        <v>497</v>
      </c>
      <c r="F237" s="52">
        <v>50</v>
      </c>
      <c r="G237" s="53">
        <v>28.35</v>
      </c>
      <c r="H237" s="14"/>
    </row>
    <row r="238" spans="1:8" ht="12.75">
      <c r="A238" s="64">
        <v>208</v>
      </c>
      <c r="B238" s="48" t="s">
        <v>274</v>
      </c>
      <c r="C238" s="49" t="s">
        <v>275</v>
      </c>
      <c r="D238" s="50" t="s">
        <v>572</v>
      </c>
      <c r="E238" s="51" t="s">
        <v>497</v>
      </c>
      <c r="F238" s="52">
        <v>30</v>
      </c>
      <c r="G238" s="53">
        <v>37.2</v>
      </c>
      <c r="H238" s="14"/>
    </row>
    <row r="239" spans="1:8" ht="25.5">
      <c r="A239" s="64">
        <v>209</v>
      </c>
      <c r="B239" s="48" t="s">
        <v>274</v>
      </c>
      <c r="C239" s="49" t="s">
        <v>275</v>
      </c>
      <c r="D239" s="50" t="s">
        <v>537</v>
      </c>
      <c r="E239" s="51" t="s">
        <v>420</v>
      </c>
      <c r="F239" s="52">
        <v>10</v>
      </c>
      <c r="G239" s="53">
        <v>9.05</v>
      </c>
      <c r="H239" s="14"/>
    </row>
    <row r="240" spans="1:8" ht="12.75">
      <c r="A240" s="64">
        <v>210</v>
      </c>
      <c r="B240" s="48" t="s">
        <v>274</v>
      </c>
      <c r="C240" s="49" t="s">
        <v>275</v>
      </c>
      <c r="D240" s="50" t="s">
        <v>573</v>
      </c>
      <c r="E240" s="51" t="s">
        <v>423</v>
      </c>
      <c r="F240" s="52">
        <v>56</v>
      </c>
      <c r="G240" s="53">
        <v>5.45</v>
      </c>
      <c r="H240" s="14"/>
    </row>
    <row r="241" spans="1:8" ht="25.5">
      <c r="A241" s="64">
        <v>211</v>
      </c>
      <c r="B241" s="48" t="s">
        <v>274</v>
      </c>
      <c r="C241" s="49" t="s">
        <v>275</v>
      </c>
      <c r="D241" s="50" t="s">
        <v>574</v>
      </c>
      <c r="E241" s="51" t="s">
        <v>420</v>
      </c>
      <c r="F241" s="52">
        <v>20</v>
      </c>
      <c r="G241" s="53">
        <v>9.52</v>
      </c>
      <c r="H241" s="14"/>
    </row>
    <row r="242" spans="1:8" ht="25.5">
      <c r="A242" s="64">
        <v>212</v>
      </c>
      <c r="B242" s="48" t="s">
        <v>274</v>
      </c>
      <c r="C242" s="49" t="s">
        <v>275</v>
      </c>
      <c r="D242" s="50" t="s">
        <v>575</v>
      </c>
      <c r="E242" s="51" t="s">
        <v>464</v>
      </c>
      <c r="F242" s="52">
        <v>100</v>
      </c>
      <c r="G242" s="53">
        <v>49.38</v>
      </c>
      <c r="H242" s="14"/>
    </row>
    <row r="243" spans="1:8" ht="12.75">
      <c r="A243" s="64">
        <v>213</v>
      </c>
      <c r="B243" s="48" t="s">
        <v>274</v>
      </c>
      <c r="C243" s="49" t="s">
        <v>275</v>
      </c>
      <c r="D243" s="50" t="s">
        <v>507</v>
      </c>
      <c r="E243" s="51" t="s">
        <v>423</v>
      </c>
      <c r="F243" s="52">
        <v>9000</v>
      </c>
      <c r="G243" s="53">
        <v>85.5</v>
      </c>
      <c r="H243" s="14"/>
    </row>
    <row r="244" spans="1:8" ht="12.75">
      <c r="A244" s="64">
        <v>214</v>
      </c>
      <c r="B244" s="48" t="s">
        <v>274</v>
      </c>
      <c r="C244" s="49" t="s">
        <v>275</v>
      </c>
      <c r="D244" s="50" t="s">
        <v>500</v>
      </c>
      <c r="E244" s="51" t="s">
        <v>13</v>
      </c>
      <c r="F244" s="52">
        <v>40</v>
      </c>
      <c r="G244" s="53">
        <v>28.6</v>
      </c>
      <c r="H244" s="14"/>
    </row>
    <row r="245" spans="1:8" ht="12.75">
      <c r="A245" s="64">
        <v>215</v>
      </c>
      <c r="B245" s="48" t="s">
        <v>274</v>
      </c>
      <c r="C245" s="49" t="s">
        <v>275</v>
      </c>
      <c r="D245" s="50" t="s">
        <v>500</v>
      </c>
      <c r="E245" s="51" t="s">
        <v>13</v>
      </c>
      <c r="F245" s="52">
        <v>160</v>
      </c>
      <c r="G245" s="53">
        <v>114.4</v>
      </c>
      <c r="H245" s="14"/>
    </row>
    <row r="246" spans="1:8" ht="25.5">
      <c r="A246" s="64">
        <v>216</v>
      </c>
      <c r="B246" s="48" t="s">
        <v>274</v>
      </c>
      <c r="C246" s="49" t="s">
        <v>275</v>
      </c>
      <c r="D246" s="50" t="s">
        <v>576</v>
      </c>
      <c r="E246" s="51" t="s">
        <v>13</v>
      </c>
      <c r="F246" s="52">
        <v>100</v>
      </c>
      <c r="G246" s="53">
        <v>1.6</v>
      </c>
      <c r="H246" s="14"/>
    </row>
    <row r="247" spans="1:8" ht="12.75">
      <c r="A247" s="64">
        <v>217</v>
      </c>
      <c r="B247" s="48" t="s">
        <v>274</v>
      </c>
      <c r="C247" s="49" t="s">
        <v>275</v>
      </c>
      <c r="D247" s="50" t="s">
        <v>577</v>
      </c>
      <c r="E247" s="51" t="s">
        <v>13</v>
      </c>
      <c r="F247" s="52">
        <v>5425</v>
      </c>
      <c r="G247" s="53">
        <v>1528.3</v>
      </c>
      <c r="H247" s="14"/>
    </row>
    <row r="248" spans="1:8" ht="12.75">
      <c r="A248" s="64">
        <v>218</v>
      </c>
      <c r="B248" s="48" t="s">
        <v>274</v>
      </c>
      <c r="C248" s="49" t="s">
        <v>275</v>
      </c>
      <c r="D248" s="50" t="s">
        <v>578</v>
      </c>
      <c r="E248" s="51" t="s">
        <v>13</v>
      </c>
      <c r="F248" s="52">
        <v>12</v>
      </c>
      <c r="G248" s="53">
        <v>29.4</v>
      </c>
      <c r="H248" s="14"/>
    </row>
    <row r="249" spans="1:8" ht="12.75">
      <c r="A249" s="64">
        <v>219</v>
      </c>
      <c r="B249" s="48" t="s">
        <v>274</v>
      </c>
      <c r="C249" s="49" t="s">
        <v>275</v>
      </c>
      <c r="D249" s="50" t="s">
        <v>500</v>
      </c>
      <c r="E249" s="51" t="s">
        <v>13</v>
      </c>
      <c r="F249" s="52">
        <v>120</v>
      </c>
      <c r="G249" s="53">
        <v>85.8</v>
      </c>
      <c r="H249" s="14"/>
    </row>
    <row r="250" spans="1:8" ht="12.75">
      <c r="A250" s="64">
        <v>220</v>
      </c>
      <c r="B250" s="48" t="s">
        <v>274</v>
      </c>
      <c r="C250" s="49" t="s">
        <v>275</v>
      </c>
      <c r="D250" s="50" t="s">
        <v>570</v>
      </c>
      <c r="E250" s="51" t="s">
        <v>497</v>
      </c>
      <c r="F250" s="52">
        <v>144</v>
      </c>
      <c r="G250" s="53">
        <v>594.72</v>
      </c>
      <c r="H250" s="14"/>
    </row>
    <row r="251" spans="1:8" ht="12.75">
      <c r="A251" s="64">
        <v>221</v>
      </c>
      <c r="B251" s="48" t="s">
        <v>274</v>
      </c>
      <c r="C251" s="49" t="s">
        <v>275</v>
      </c>
      <c r="D251" s="50" t="s">
        <v>579</v>
      </c>
      <c r="E251" s="51" t="s">
        <v>531</v>
      </c>
      <c r="F251" s="52">
        <v>50</v>
      </c>
      <c r="G251" s="53">
        <v>132.5</v>
      </c>
      <c r="H251" s="14"/>
    </row>
    <row r="252" spans="1:8" ht="12.75">
      <c r="A252" s="64">
        <v>222</v>
      </c>
      <c r="B252" s="48" t="s">
        <v>274</v>
      </c>
      <c r="C252" s="49" t="s">
        <v>275</v>
      </c>
      <c r="D252" s="50" t="s">
        <v>580</v>
      </c>
      <c r="E252" s="51" t="s">
        <v>423</v>
      </c>
      <c r="F252" s="52">
        <v>19000</v>
      </c>
      <c r="G252" s="53">
        <v>1165.46</v>
      </c>
      <c r="H252" s="14"/>
    </row>
    <row r="253" spans="1:8" ht="12.75">
      <c r="A253" s="64">
        <v>223</v>
      </c>
      <c r="B253" s="48" t="s">
        <v>274</v>
      </c>
      <c r="C253" s="49" t="s">
        <v>275</v>
      </c>
      <c r="D253" s="50" t="s">
        <v>581</v>
      </c>
      <c r="E253" s="51" t="s">
        <v>423</v>
      </c>
      <c r="F253" s="52">
        <v>1440</v>
      </c>
      <c r="G253" s="53">
        <v>92.9</v>
      </c>
      <c r="H253" s="14"/>
    </row>
    <row r="254" spans="1:8" ht="25.5">
      <c r="A254" s="64">
        <v>224</v>
      </c>
      <c r="B254" s="48" t="s">
        <v>274</v>
      </c>
      <c r="C254" s="49" t="s">
        <v>275</v>
      </c>
      <c r="D254" s="50" t="s">
        <v>474</v>
      </c>
      <c r="E254" s="51" t="s">
        <v>423</v>
      </c>
      <c r="F254" s="52">
        <v>3836</v>
      </c>
      <c r="G254" s="53">
        <v>210.98</v>
      </c>
      <c r="H254" s="14"/>
    </row>
    <row r="255" spans="1:8" ht="25.5">
      <c r="A255" s="64">
        <v>225</v>
      </c>
      <c r="B255" s="48" t="s">
        <v>274</v>
      </c>
      <c r="C255" s="49" t="s">
        <v>275</v>
      </c>
      <c r="D255" s="50" t="s">
        <v>478</v>
      </c>
      <c r="E255" s="51" t="s">
        <v>326</v>
      </c>
      <c r="F255" s="52">
        <v>300</v>
      </c>
      <c r="G255" s="53">
        <v>9.72</v>
      </c>
      <c r="H255" s="14"/>
    </row>
    <row r="256" spans="1:8" ht="12.75">
      <c r="A256" s="64">
        <v>226</v>
      </c>
      <c r="B256" s="48" t="s">
        <v>274</v>
      </c>
      <c r="C256" s="49" t="s">
        <v>275</v>
      </c>
      <c r="D256" s="50" t="s">
        <v>582</v>
      </c>
      <c r="E256" s="51" t="s">
        <v>423</v>
      </c>
      <c r="F256" s="52">
        <v>34000</v>
      </c>
      <c r="G256" s="53">
        <v>261.46</v>
      </c>
      <c r="H256" s="14"/>
    </row>
    <row r="257" spans="1:8" ht="25.5">
      <c r="A257" s="64">
        <v>227</v>
      </c>
      <c r="B257" s="48" t="s">
        <v>274</v>
      </c>
      <c r="C257" s="49" t="s">
        <v>275</v>
      </c>
      <c r="D257" s="50" t="s">
        <v>475</v>
      </c>
      <c r="E257" s="51" t="s">
        <v>423</v>
      </c>
      <c r="F257" s="52">
        <v>13800</v>
      </c>
      <c r="G257" s="53">
        <v>1882.32</v>
      </c>
      <c r="H257" s="14"/>
    </row>
    <row r="258" spans="1:8" ht="12.75">
      <c r="A258" s="64">
        <v>228</v>
      </c>
      <c r="B258" s="48" t="s">
        <v>274</v>
      </c>
      <c r="C258" s="49" t="s">
        <v>275</v>
      </c>
      <c r="D258" s="50" t="s">
        <v>581</v>
      </c>
      <c r="E258" s="51" t="s">
        <v>423</v>
      </c>
      <c r="F258" s="52">
        <v>4500</v>
      </c>
      <c r="G258" s="53">
        <v>289.9</v>
      </c>
      <c r="H258" s="14"/>
    </row>
    <row r="259" spans="1:8" ht="25.5">
      <c r="A259" s="64">
        <v>229</v>
      </c>
      <c r="B259" s="48" t="s">
        <v>274</v>
      </c>
      <c r="C259" s="49" t="s">
        <v>275</v>
      </c>
      <c r="D259" s="50" t="s">
        <v>463</v>
      </c>
      <c r="E259" s="51" t="s">
        <v>464</v>
      </c>
      <c r="F259" s="52">
        <v>18000</v>
      </c>
      <c r="G259" s="53">
        <v>1247.4</v>
      </c>
      <c r="H259" s="14"/>
    </row>
    <row r="260" spans="1:8" ht="12.75">
      <c r="A260" s="64">
        <v>230</v>
      </c>
      <c r="B260" s="48" t="s">
        <v>274</v>
      </c>
      <c r="C260" s="49" t="s">
        <v>275</v>
      </c>
      <c r="D260" s="50" t="s">
        <v>432</v>
      </c>
      <c r="E260" s="51" t="s">
        <v>423</v>
      </c>
      <c r="F260" s="52">
        <v>4000</v>
      </c>
      <c r="G260" s="53">
        <v>212.8</v>
      </c>
      <c r="H260" s="14"/>
    </row>
    <row r="261" spans="1:8" ht="38.25">
      <c r="A261" s="64">
        <v>231</v>
      </c>
      <c r="B261" s="48" t="s">
        <v>274</v>
      </c>
      <c r="C261" s="49" t="s">
        <v>275</v>
      </c>
      <c r="D261" s="50" t="s">
        <v>479</v>
      </c>
      <c r="E261" s="51" t="s">
        <v>13</v>
      </c>
      <c r="F261" s="52">
        <v>500</v>
      </c>
      <c r="G261" s="53">
        <v>44</v>
      </c>
      <c r="H261" s="14"/>
    </row>
    <row r="262" spans="1:8" ht="25.5">
      <c r="A262" s="64">
        <v>232</v>
      </c>
      <c r="B262" s="48" t="s">
        <v>274</v>
      </c>
      <c r="C262" s="49" t="s">
        <v>275</v>
      </c>
      <c r="D262" s="50" t="s">
        <v>478</v>
      </c>
      <c r="E262" s="51" t="s">
        <v>326</v>
      </c>
      <c r="F262" s="52">
        <v>1500</v>
      </c>
      <c r="G262" s="53">
        <v>48.6</v>
      </c>
      <c r="H262" s="14"/>
    </row>
    <row r="263" spans="1:8" ht="12.75">
      <c r="A263" s="64">
        <v>233</v>
      </c>
      <c r="B263" s="48" t="s">
        <v>274</v>
      </c>
      <c r="C263" s="49" t="s">
        <v>275</v>
      </c>
      <c r="D263" s="50" t="s">
        <v>432</v>
      </c>
      <c r="E263" s="51" t="s">
        <v>423</v>
      </c>
      <c r="F263" s="52">
        <v>5000</v>
      </c>
      <c r="G263" s="53">
        <v>266</v>
      </c>
      <c r="H263" s="14"/>
    </row>
    <row r="264" spans="1:8" ht="25.5">
      <c r="A264" s="64">
        <v>234</v>
      </c>
      <c r="B264" s="48" t="s">
        <v>274</v>
      </c>
      <c r="C264" s="49" t="s">
        <v>275</v>
      </c>
      <c r="D264" s="50" t="s">
        <v>463</v>
      </c>
      <c r="E264" s="51" t="s">
        <v>464</v>
      </c>
      <c r="F264" s="52">
        <v>1100</v>
      </c>
      <c r="G264" s="53">
        <v>76.23</v>
      </c>
      <c r="H264" s="14"/>
    </row>
    <row r="265" spans="1:8" ht="25.5">
      <c r="A265" s="64">
        <v>235</v>
      </c>
      <c r="B265" s="48" t="s">
        <v>274</v>
      </c>
      <c r="C265" s="49" t="s">
        <v>275</v>
      </c>
      <c r="D265" s="50" t="s">
        <v>478</v>
      </c>
      <c r="E265" s="51" t="s">
        <v>326</v>
      </c>
      <c r="F265" s="52">
        <v>200</v>
      </c>
      <c r="G265" s="53">
        <v>6.48</v>
      </c>
      <c r="H265" s="14"/>
    </row>
    <row r="266" spans="1:8" ht="25.5">
      <c r="A266" s="64">
        <v>236</v>
      </c>
      <c r="B266" s="48" t="s">
        <v>274</v>
      </c>
      <c r="C266" s="49" t="s">
        <v>275</v>
      </c>
      <c r="D266" s="50" t="s">
        <v>583</v>
      </c>
      <c r="E266" s="51" t="s">
        <v>13</v>
      </c>
      <c r="F266" s="52">
        <v>890</v>
      </c>
      <c r="G266" s="61">
        <v>30.26</v>
      </c>
      <c r="H266" s="14"/>
    </row>
    <row r="267" spans="1:8" ht="25.5">
      <c r="A267" s="64">
        <v>237</v>
      </c>
      <c r="B267" s="48" t="s">
        <v>274</v>
      </c>
      <c r="C267" s="49" t="s">
        <v>275</v>
      </c>
      <c r="D267" s="50" t="s">
        <v>478</v>
      </c>
      <c r="E267" s="51" t="s">
        <v>326</v>
      </c>
      <c r="F267" s="52">
        <v>3000</v>
      </c>
      <c r="G267" s="53">
        <v>97.2</v>
      </c>
      <c r="H267" s="14"/>
    </row>
    <row r="268" spans="1:8" ht="12.75">
      <c r="A268" s="64">
        <v>238</v>
      </c>
      <c r="B268" s="48" t="s">
        <v>274</v>
      </c>
      <c r="C268" s="49" t="s">
        <v>275</v>
      </c>
      <c r="D268" s="50" t="s">
        <v>421</v>
      </c>
      <c r="E268" s="51" t="s">
        <v>420</v>
      </c>
      <c r="F268" s="52">
        <v>5120</v>
      </c>
      <c r="G268" s="53">
        <v>32358.4</v>
      </c>
      <c r="H268" s="14"/>
    </row>
    <row r="269" spans="1:8" ht="12.75">
      <c r="A269" s="64">
        <v>239</v>
      </c>
      <c r="B269" s="48" t="s">
        <v>274</v>
      </c>
      <c r="C269" s="49" t="s">
        <v>275</v>
      </c>
      <c r="D269" s="50" t="s">
        <v>425</v>
      </c>
      <c r="E269" s="51" t="s">
        <v>423</v>
      </c>
      <c r="F269" s="52">
        <v>54000</v>
      </c>
      <c r="G269" s="53">
        <v>6320.16</v>
      </c>
      <c r="H269" s="14"/>
    </row>
    <row r="270" spans="1:8" ht="12.75">
      <c r="A270" s="64">
        <v>240</v>
      </c>
      <c r="B270" s="48" t="s">
        <v>274</v>
      </c>
      <c r="C270" s="49" t="s">
        <v>275</v>
      </c>
      <c r="D270" s="50" t="s">
        <v>453</v>
      </c>
      <c r="E270" s="51" t="s">
        <v>423</v>
      </c>
      <c r="F270" s="52">
        <v>200</v>
      </c>
      <c r="G270" s="53">
        <v>10.3</v>
      </c>
      <c r="H270" s="14"/>
    </row>
    <row r="271" spans="1:8" ht="12.75">
      <c r="A271" s="64">
        <v>241</v>
      </c>
      <c r="B271" s="48" t="s">
        <v>274</v>
      </c>
      <c r="C271" s="49" t="s">
        <v>275</v>
      </c>
      <c r="D271" s="50" t="s">
        <v>446</v>
      </c>
      <c r="E271" s="51" t="s">
        <v>431</v>
      </c>
      <c r="F271" s="52">
        <v>126</v>
      </c>
      <c r="G271" s="53">
        <v>14.49</v>
      </c>
      <c r="H271" s="14"/>
    </row>
    <row r="272" spans="1:8" ht="12.75">
      <c r="A272" s="64">
        <v>242</v>
      </c>
      <c r="B272" s="48" t="s">
        <v>274</v>
      </c>
      <c r="C272" s="49" t="s">
        <v>275</v>
      </c>
      <c r="D272" s="50" t="s">
        <v>584</v>
      </c>
      <c r="E272" s="51" t="s">
        <v>423</v>
      </c>
      <c r="F272" s="52">
        <v>1000</v>
      </c>
      <c r="G272" s="59">
        <v>7.47</v>
      </c>
      <c r="H272" s="14"/>
    </row>
    <row r="273" spans="1:8" ht="12.75">
      <c r="A273" s="64">
        <v>243</v>
      </c>
      <c r="B273" s="48" t="s">
        <v>274</v>
      </c>
      <c r="C273" s="49" t="s">
        <v>275</v>
      </c>
      <c r="D273" s="50" t="s">
        <v>585</v>
      </c>
      <c r="E273" s="51" t="s">
        <v>431</v>
      </c>
      <c r="F273" s="52">
        <v>1000</v>
      </c>
      <c r="G273" s="55">
        <v>20.59</v>
      </c>
      <c r="H273" s="14"/>
    </row>
    <row r="274" spans="1:8" ht="25.5">
      <c r="A274" s="64">
        <v>244</v>
      </c>
      <c r="B274" s="48" t="s">
        <v>274</v>
      </c>
      <c r="C274" s="49" t="s">
        <v>275</v>
      </c>
      <c r="D274" s="50" t="s">
        <v>448</v>
      </c>
      <c r="E274" s="51" t="s">
        <v>423</v>
      </c>
      <c r="F274" s="52">
        <v>240</v>
      </c>
      <c r="G274" s="55">
        <v>49.38</v>
      </c>
      <c r="H274" s="14"/>
    </row>
    <row r="275" spans="1:8" ht="12.75">
      <c r="A275" s="64">
        <v>245</v>
      </c>
      <c r="B275" s="48" t="s">
        <v>274</v>
      </c>
      <c r="C275" s="49" t="s">
        <v>275</v>
      </c>
      <c r="D275" s="50" t="s">
        <v>456</v>
      </c>
      <c r="E275" s="51" t="s">
        <v>423</v>
      </c>
      <c r="F275" s="52">
        <v>4000</v>
      </c>
      <c r="G275" s="53">
        <v>65.28</v>
      </c>
      <c r="H275" s="14"/>
    </row>
    <row r="276" spans="1:8" ht="25.5">
      <c r="A276" s="64">
        <v>246</v>
      </c>
      <c r="B276" s="48" t="s">
        <v>274</v>
      </c>
      <c r="C276" s="49" t="s">
        <v>275</v>
      </c>
      <c r="D276" s="50" t="s">
        <v>458</v>
      </c>
      <c r="E276" s="51" t="s">
        <v>423</v>
      </c>
      <c r="F276" s="52">
        <v>2000</v>
      </c>
      <c r="G276" s="53">
        <v>41.5</v>
      </c>
      <c r="H276" s="14"/>
    </row>
    <row r="277" spans="1:8" ht="25.5">
      <c r="A277" s="64">
        <v>247</v>
      </c>
      <c r="B277" s="48" t="s">
        <v>274</v>
      </c>
      <c r="C277" s="49" t="s">
        <v>275</v>
      </c>
      <c r="D277" s="50" t="s">
        <v>586</v>
      </c>
      <c r="E277" s="51" t="s">
        <v>423</v>
      </c>
      <c r="F277" s="52">
        <v>2000</v>
      </c>
      <c r="G277" s="55">
        <v>57.38</v>
      </c>
      <c r="H277" s="14"/>
    </row>
    <row r="278" spans="1:8" ht="25.5">
      <c r="A278" s="64">
        <v>248</v>
      </c>
      <c r="B278" s="48" t="s">
        <v>274</v>
      </c>
      <c r="C278" s="49" t="s">
        <v>275</v>
      </c>
      <c r="D278" s="50" t="s">
        <v>444</v>
      </c>
      <c r="E278" s="51" t="s">
        <v>423</v>
      </c>
      <c r="F278" s="52">
        <v>1000</v>
      </c>
      <c r="G278" s="53">
        <v>13.43</v>
      </c>
      <c r="H278" s="14"/>
    </row>
    <row r="279" spans="1:8" ht="12.75">
      <c r="A279" s="64">
        <v>249</v>
      </c>
      <c r="B279" s="48" t="s">
        <v>274</v>
      </c>
      <c r="C279" s="49" t="s">
        <v>275</v>
      </c>
      <c r="D279" s="50" t="s">
        <v>425</v>
      </c>
      <c r="E279" s="51" t="s">
        <v>423</v>
      </c>
      <c r="F279" s="52">
        <v>6000</v>
      </c>
      <c r="G279" s="53">
        <v>702.24</v>
      </c>
      <c r="H279" s="14"/>
    </row>
    <row r="280" spans="1:8" ht="25.5">
      <c r="A280" s="64">
        <v>250</v>
      </c>
      <c r="B280" s="48" t="s">
        <v>274</v>
      </c>
      <c r="C280" s="49" t="s">
        <v>275</v>
      </c>
      <c r="D280" s="50" t="s">
        <v>587</v>
      </c>
      <c r="E280" s="51" t="s">
        <v>423</v>
      </c>
      <c r="F280" s="52">
        <v>8</v>
      </c>
      <c r="G280" s="53">
        <v>0.075</v>
      </c>
      <c r="H280" s="14"/>
    </row>
    <row r="281" spans="1:8" ht="25.5">
      <c r="A281" s="64">
        <v>251</v>
      </c>
      <c r="B281" s="48" t="s">
        <v>274</v>
      </c>
      <c r="C281" s="49" t="s">
        <v>275</v>
      </c>
      <c r="D281" s="50" t="s">
        <v>587</v>
      </c>
      <c r="E281" s="51" t="s">
        <v>423</v>
      </c>
      <c r="F281" s="52">
        <v>1016</v>
      </c>
      <c r="G281" s="53">
        <v>9.525</v>
      </c>
      <c r="H281" s="14"/>
    </row>
    <row r="282" spans="1:8" ht="25.5">
      <c r="A282" s="64">
        <v>252</v>
      </c>
      <c r="B282" s="48" t="s">
        <v>274</v>
      </c>
      <c r="C282" s="49" t="s">
        <v>275</v>
      </c>
      <c r="D282" s="50" t="s">
        <v>588</v>
      </c>
      <c r="E282" s="51" t="s">
        <v>423</v>
      </c>
      <c r="F282" s="52">
        <v>4020</v>
      </c>
      <c r="G282" s="53">
        <v>158.12</v>
      </c>
      <c r="H282" s="14"/>
    </row>
    <row r="283" spans="1:8" ht="12.75">
      <c r="A283" s="64">
        <v>253</v>
      </c>
      <c r="B283" s="48" t="s">
        <v>274</v>
      </c>
      <c r="C283" s="49" t="s">
        <v>275</v>
      </c>
      <c r="D283" s="50" t="s">
        <v>589</v>
      </c>
      <c r="E283" s="51" t="s">
        <v>423</v>
      </c>
      <c r="F283" s="52">
        <v>2000</v>
      </c>
      <c r="G283" s="55">
        <v>60.7</v>
      </c>
      <c r="H283" s="14"/>
    </row>
    <row r="284" spans="1:8" ht="25.5">
      <c r="A284" s="64">
        <v>254</v>
      </c>
      <c r="B284" s="48" t="s">
        <v>274</v>
      </c>
      <c r="C284" s="49" t="s">
        <v>275</v>
      </c>
      <c r="D284" s="50" t="s">
        <v>435</v>
      </c>
      <c r="E284" s="51" t="s">
        <v>423</v>
      </c>
      <c r="F284" s="52">
        <v>3000</v>
      </c>
      <c r="G284" s="53">
        <v>43.5</v>
      </c>
      <c r="H284" s="14"/>
    </row>
    <row r="285" spans="1:8" ht="12.75">
      <c r="A285" s="64">
        <v>255</v>
      </c>
      <c r="B285" s="48" t="s">
        <v>274</v>
      </c>
      <c r="C285" s="49" t="s">
        <v>275</v>
      </c>
      <c r="D285" s="50" t="s">
        <v>590</v>
      </c>
      <c r="E285" s="51" t="s">
        <v>423</v>
      </c>
      <c r="F285" s="52">
        <v>2000</v>
      </c>
      <c r="G285" s="55">
        <v>7.86</v>
      </c>
      <c r="H285" s="14"/>
    </row>
    <row r="286" spans="1:8" ht="12.75">
      <c r="A286" s="64">
        <v>256</v>
      </c>
      <c r="B286" s="48" t="s">
        <v>274</v>
      </c>
      <c r="C286" s="49" t="s">
        <v>275</v>
      </c>
      <c r="D286" s="50" t="s">
        <v>591</v>
      </c>
      <c r="E286" s="51" t="s">
        <v>423</v>
      </c>
      <c r="F286" s="52">
        <v>2125</v>
      </c>
      <c r="G286" s="53">
        <v>2014.5</v>
      </c>
      <c r="H286" s="14"/>
    </row>
    <row r="287" spans="1:8" ht="12.75">
      <c r="A287" s="64">
        <v>257</v>
      </c>
      <c r="B287" s="48" t="s">
        <v>274</v>
      </c>
      <c r="C287" s="49" t="s">
        <v>275</v>
      </c>
      <c r="D287" s="50" t="s">
        <v>591</v>
      </c>
      <c r="E287" s="51" t="s">
        <v>423</v>
      </c>
      <c r="F287" s="52">
        <v>1725</v>
      </c>
      <c r="G287" s="53">
        <v>1635.3</v>
      </c>
      <c r="H287" s="14"/>
    </row>
    <row r="288" spans="1:8" ht="12.75">
      <c r="A288" s="64">
        <v>258</v>
      </c>
      <c r="B288" s="48" t="s">
        <v>274</v>
      </c>
      <c r="C288" s="49" t="s">
        <v>275</v>
      </c>
      <c r="D288" s="50" t="s">
        <v>436</v>
      </c>
      <c r="E288" s="51" t="s">
        <v>423</v>
      </c>
      <c r="F288" s="52">
        <v>4000</v>
      </c>
      <c r="G288" s="59">
        <v>63.8</v>
      </c>
      <c r="H288" s="14"/>
    </row>
    <row r="289" spans="1:8" ht="25.5">
      <c r="A289" s="64">
        <v>259</v>
      </c>
      <c r="B289" s="48" t="s">
        <v>274</v>
      </c>
      <c r="C289" s="49" t="s">
        <v>275</v>
      </c>
      <c r="D289" s="50" t="s">
        <v>583</v>
      </c>
      <c r="E289" s="51" t="s">
        <v>13</v>
      </c>
      <c r="F289" s="52">
        <v>50</v>
      </c>
      <c r="G289" s="53">
        <v>1.7</v>
      </c>
      <c r="H289" s="14"/>
    </row>
    <row r="290" spans="1:8" ht="12.75">
      <c r="A290" s="64">
        <v>260</v>
      </c>
      <c r="B290" s="48" t="s">
        <v>274</v>
      </c>
      <c r="C290" s="49" t="s">
        <v>275</v>
      </c>
      <c r="D290" s="50" t="s">
        <v>425</v>
      </c>
      <c r="E290" s="51" t="s">
        <v>423</v>
      </c>
      <c r="F290" s="52">
        <v>54000</v>
      </c>
      <c r="G290" s="53">
        <v>6320.16</v>
      </c>
      <c r="H290" s="14"/>
    </row>
    <row r="291" spans="1:8" ht="12.75">
      <c r="A291" s="64">
        <v>261</v>
      </c>
      <c r="B291" s="48" t="s">
        <v>274</v>
      </c>
      <c r="C291" s="49" t="s">
        <v>275</v>
      </c>
      <c r="D291" s="50" t="s">
        <v>421</v>
      </c>
      <c r="E291" s="51" t="s">
        <v>420</v>
      </c>
      <c r="F291" s="52">
        <v>277</v>
      </c>
      <c r="G291" s="53">
        <v>1750.64</v>
      </c>
      <c r="H291" s="14"/>
    </row>
    <row r="292" spans="1:8" ht="38.25">
      <c r="A292" s="64">
        <v>262</v>
      </c>
      <c r="B292" s="48" t="s">
        <v>274</v>
      </c>
      <c r="C292" s="49" t="s">
        <v>275</v>
      </c>
      <c r="D292" s="50" t="s">
        <v>452</v>
      </c>
      <c r="E292" s="51" t="s">
        <v>13</v>
      </c>
      <c r="F292" s="52">
        <v>400</v>
      </c>
      <c r="G292" s="59">
        <v>29.44</v>
      </c>
      <c r="H292" s="14"/>
    </row>
    <row r="293" spans="1:8" ht="12.75">
      <c r="A293" s="64">
        <v>263</v>
      </c>
      <c r="B293" s="48" t="s">
        <v>274</v>
      </c>
      <c r="C293" s="49" t="s">
        <v>275</v>
      </c>
      <c r="D293" s="62" t="s">
        <v>592</v>
      </c>
      <c r="E293" s="51" t="s">
        <v>423</v>
      </c>
      <c r="F293" s="52">
        <v>392</v>
      </c>
      <c r="G293" s="53">
        <v>11.48</v>
      </c>
      <c r="H293" s="14"/>
    </row>
    <row r="294" spans="1:8" ht="12.75">
      <c r="A294" s="64">
        <v>264</v>
      </c>
      <c r="B294" s="48" t="s">
        <v>274</v>
      </c>
      <c r="C294" s="49" t="s">
        <v>275</v>
      </c>
      <c r="D294" s="62" t="s">
        <v>592</v>
      </c>
      <c r="E294" s="51" t="s">
        <v>423</v>
      </c>
      <c r="F294" s="52">
        <v>28</v>
      </c>
      <c r="G294" s="53">
        <v>0.819</v>
      </c>
      <c r="H294" s="14"/>
    </row>
    <row r="295" spans="1:8" ht="12.75">
      <c r="A295" s="72" t="s">
        <v>252</v>
      </c>
      <c r="B295" s="73"/>
      <c r="C295" s="73"/>
      <c r="D295" s="73"/>
      <c r="E295" s="73"/>
      <c r="F295" s="74"/>
      <c r="G295" s="13">
        <v>180324.39</v>
      </c>
      <c r="H295" s="13">
        <v>12761178.4</v>
      </c>
    </row>
    <row r="296" spans="1:8" ht="12.75">
      <c r="A296" s="8">
        <v>1</v>
      </c>
      <c r="B296" s="8" t="s">
        <v>593</v>
      </c>
      <c r="C296" s="9" t="s">
        <v>194</v>
      </c>
      <c r="D296" s="10" t="s">
        <v>594</v>
      </c>
      <c r="E296" s="9" t="s">
        <v>595</v>
      </c>
      <c r="F296" s="9">
        <v>40</v>
      </c>
      <c r="G296" s="16">
        <v>1781</v>
      </c>
      <c r="H296" s="16"/>
    </row>
    <row r="297" spans="1:8" ht="12.75">
      <c r="A297" s="8">
        <v>2</v>
      </c>
      <c r="B297" s="8" t="s">
        <v>593</v>
      </c>
      <c r="C297" s="9" t="s">
        <v>194</v>
      </c>
      <c r="D297" s="10" t="s">
        <v>596</v>
      </c>
      <c r="E297" s="9" t="s">
        <v>595</v>
      </c>
      <c r="F297" s="9"/>
      <c r="G297" s="16"/>
      <c r="H297" s="16"/>
    </row>
    <row r="298" spans="1:8" ht="12.75">
      <c r="A298" s="8"/>
      <c r="B298" s="8"/>
      <c r="C298" s="9"/>
      <c r="D298" s="10"/>
      <c r="E298" s="9"/>
      <c r="F298" s="9"/>
      <c r="G298" s="16"/>
      <c r="H298" s="16"/>
    </row>
    <row r="299" spans="1:8" ht="12.75">
      <c r="A299" s="69" t="s">
        <v>16</v>
      </c>
      <c r="B299" s="70"/>
      <c r="C299" s="70"/>
      <c r="D299" s="70"/>
      <c r="E299" s="70"/>
      <c r="F299" s="71"/>
      <c r="G299" s="13">
        <v>23773</v>
      </c>
      <c r="H299" s="13">
        <v>1795479.6</v>
      </c>
    </row>
    <row r="300" spans="1:8" ht="12.75">
      <c r="A300" s="8">
        <v>1</v>
      </c>
      <c r="B300" s="8" t="s">
        <v>597</v>
      </c>
      <c r="C300" s="9" t="s">
        <v>194</v>
      </c>
      <c r="D300" s="66" t="s">
        <v>598</v>
      </c>
      <c r="E300" s="9" t="s">
        <v>595</v>
      </c>
      <c r="F300" s="9">
        <v>100</v>
      </c>
      <c r="G300" s="16">
        <v>16370</v>
      </c>
      <c r="H300" s="16"/>
    </row>
    <row r="301" spans="1:8" ht="12.75">
      <c r="A301" s="69" t="s">
        <v>252</v>
      </c>
      <c r="B301" s="70"/>
      <c r="C301" s="70"/>
      <c r="D301" s="70"/>
      <c r="E301" s="70"/>
      <c r="F301" s="71"/>
      <c r="G301" s="13">
        <f>SUM(G300)</f>
        <v>16370</v>
      </c>
      <c r="H301" s="13">
        <v>1236360.6</v>
      </c>
    </row>
    <row r="302" spans="1:8" ht="12.75">
      <c r="A302" s="8">
        <v>1</v>
      </c>
      <c r="B302" s="8" t="s">
        <v>597</v>
      </c>
      <c r="C302" s="9" t="s">
        <v>194</v>
      </c>
      <c r="D302" s="10" t="s">
        <v>599</v>
      </c>
      <c r="E302" s="9" t="s">
        <v>13</v>
      </c>
      <c r="F302" s="9">
        <v>16</v>
      </c>
      <c r="G302" s="16">
        <v>5144.46</v>
      </c>
      <c r="H302" s="16"/>
    </row>
    <row r="303" spans="1:8" ht="12.75">
      <c r="A303" s="8"/>
      <c r="B303" s="8"/>
      <c r="C303" s="9"/>
      <c r="D303" s="10" t="s">
        <v>600</v>
      </c>
      <c r="E303" s="9"/>
      <c r="F303" s="9"/>
      <c r="G303" s="16">
        <v>1446.28</v>
      </c>
      <c r="H303" s="16"/>
    </row>
    <row r="304" spans="1:8" ht="12.75">
      <c r="A304" s="69" t="s">
        <v>21</v>
      </c>
      <c r="B304" s="70"/>
      <c r="C304" s="70"/>
      <c r="D304" s="70"/>
      <c r="E304" s="70"/>
      <c r="F304" s="71"/>
      <c r="G304" s="13">
        <f>SUM(G302:G303)</f>
        <v>6590.74</v>
      </c>
      <c r="H304" s="13">
        <v>359194.7</v>
      </c>
    </row>
    <row r="305" spans="1:8" ht="12.75">
      <c r="A305" s="8">
        <v>1</v>
      </c>
      <c r="B305" s="8" t="s">
        <v>27</v>
      </c>
      <c r="C305" s="67" t="s">
        <v>601</v>
      </c>
      <c r="D305" s="10" t="s">
        <v>602</v>
      </c>
      <c r="E305" s="9" t="s">
        <v>20</v>
      </c>
      <c r="F305" s="9">
        <v>144</v>
      </c>
      <c r="G305" s="16">
        <v>100</v>
      </c>
      <c r="H305" s="16"/>
    </row>
    <row r="306" spans="1:8" ht="12.75">
      <c r="A306" s="69" t="s">
        <v>21</v>
      </c>
      <c r="B306" s="70"/>
      <c r="C306" s="70"/>
      <c r="D306" s="70"/>
      <c r="E306" s="70"/>
      <c r="F306" s="71"/>
      <c r="G306" s="13">
        <f>SUM(G305)</f>
        <v>100</v>
      </c>
      <c r="H306" s="13">
        <v>5445</v>
      </c>
    </row>
    <row r="307" spans="1:8" ht="12.75">
      <c r="A307" s="8">
        <v>1</v>
      </c>
      <c r="B307" s="8" t="s">
        <v>17</v>
      </c>
      <c r="C307" s="9" t="s">
        <v>296</v>
      </c>
      <c r="D307" s="10" t="s">
        <v>603</v>
      </c>
      <c r="E307" s="9" t="s">
        <v>13</v>
      </c>
      <c r="F307" s="9">
        <v>2000</v>
      </c>
      <c r="G307" s="16">
        <v>1485.22</v>
      </c>
      <c r="H307" s="16"/>
    </row>
    <row r="308" spans="1:8" ht="12.75">
      <c r="A308" s="69" t="s">
        <v>604</v>
      </c>
      <c r="B308" s="70"/>
      <c r="C308" s="70"/>
      <c r="D308" s="70"/>
      <c r="E308" s="70"/>
      <c r="F308" s="71"/>
      <c r="G308" s="13">
        <f>SUM(G307)</f>
        <v>1485.22</v>
      </c>
      <c r="H308" s="13">
        <v>92149.7</v>
      </c>
    </row>
    <row r="309" spans="1:8" ht="12.75">
      <c r="A309" s="8"/>
      <c r="B309" s="8"/>
      <c r="C309" s="9"/>
      <c r="D309" s="10"/>
      <c r="E309" s="9"/>
      <c r="F309" s="9"/>
      <c r="G309" s="16"/>
      <c r="H309" s="16"/>
    </row>
    <row r="310" spans="1:8" ht="12.75">
      <c r="A310" s="68"/>
      <c r="B310" s="68"/>
      <c r="C310" s="68"/>
      <c r="D310" s="68"/>
      <c r="E310" s="68"/>
      <c r="F310" s="68"/>
      <c r="G310" s="13"/>
      <c r="H310" s="13"/>
    </row>
    <row r="311" spans="1:8" ht="12.75">
      <c r="A311" s="8"/>
      <c r="B311" s="8"/>
      <c r="C311" s="9"/>
      <c r="D311" s="10"/>
      <c r="E311" s="9"/>
      <c r="F311" s="9"/>
      <c r="G311" s="16"/>
      <c r="H311" s="16"/>
    </row>
    <row r="312" spans="1:8" ht="12.75">
      <c r="A312" s="68"/>
      <c r="B312" s="68"/>
      <c r="C312" s="68"/>
      <c r="D312" s="68"/>
      <c r="E312" s="68"/>
      <c r="F312" s="68"/>
      <c r="G312" s="13"/>
      <c r="H312" s="13"/>
    </row>
    <row r="313" spans="1:8" ht="12.75">
      <c r="A313" s="8"/>
      <c r="B313" s="8"/>
      <c r="C313" s="9"/>
      <c r="D313" s="10"/>
      <c r="E313" s="9"/>
      <c r="F313" s="9"/>
      <c r="G313" s="16"/>
      <c r="H313" s="16"/>
    </row>
    <row r="314" spans="1:8" ht="12.75">
      <c r="A314" s="68"/>
      <c r="B314" s="68"/>
      <c r="C314" s="68"/>
      <c r="D314" s="68"/>
      <c r="E314" s="68"/>
      <c r="F314" s="68"/>
      <c r="G314" s="13"/>
      <c r="H314" s="13"/>
    </row>
    <row r="315" spans="1:8" ht="12.75">
      <c r="A315" s="28"/>
      <c r="B315" s="14"/>
      <c r="C315" s="14"/>
      <c r="D315" s="14"/>
      <c r="E315" s="14"/>
      <c r="F315" s="14"/>
      <c r="G315" s="14"/>
      <c r="H315" s="14"/>
    </row>
    <row r="316" spans="1:8" ht="12.75">
      <c r="A316" s="28"/>
      <c r="B316" s="14"/>
      <c r="C316" s="14"/>
      <c r="D316" s="14"/>
      <c r="E316" s="14"/>
      <c r="F316" s="14"/>
      <c r="G316" s="14"/>
      <c r="H316" s="14"/>
    </row>
    <row r="317" spans="1:8" ht="12.75">
      <c r="A317" s="28"/>
      <c r="B317" s="14"/>
      <c r="C317" s="14"/>
      <c r="D317" s="14"/>
      <c r="E317" s="14"/>
      <c r="F317" s="14"/>
      <c r="G317" s="14"/>
      <c r="H317" s="14"/>
    </row>
    <row r="318" spans="1:8" ht="12.75">
      <c r="A318" s="28"/>
      <c r="B318" s="14"/>
      <c r="C318" s="14"/>
      <c r="D318" s="14"/>
      <c r="E318" s="14"/>
      <c r="F318" s="14"/>
      <c r="G318" s="14"/>
      <c r="H318" s="14"/>
    </row>
    <row r="319" spans="1:8" ht="12.75">
      <c r="A319" s="28"/>
      <c r="B319" s="14"/>
      <c r="C319" s="14"/>
      <c r="D319" s="14"/>
      <c r="E319" s="14"/>
      <c r="F319" s="14"/>
      <c r="G319" s="14"/>
      <c r="H319" s="14"/>
    </row>
    <row r="320" spans="1:8" ht="12.75">
      <c r="A320" s="28"/>
      <c r="B320" s="14"/>
      <c r="C320" s="14"/>
      <c r="D320" s="14"/>
      <c r="E320" s="14"/>
      <c r="F320" s="14"/>
      <c r="G320" s="14"/>
      <c r="H320" s="14"/>
    </row>
    <row r="321" spans="1:8" ht="12.75">
      <c r="A321" s="28"/>
      <c r="B321" s="14"/>
      <c r="C321" s="14"/>
      <c r="D321" s="14"/>
      <c r="E321" s="14"/>
      <c r="F321" s="14"/>
      <c r="G321" s="14"/>
      <c r="H321" s="14"/>
    </row>
    <row r="322" spans="1:8" ht="12.75">
      <c r="A322" s="28"/>
      <c r="B322" s="14"/>
      <c r="C322" s="14"/>
      <c r="D322" s="14"/>
      <c r="E322" s="14"/>
      <c r="F322" s="14"/>
      <c r="G322" s="14"/>
      <c r="H322" s="14"/>
    </row>
    <row r="323" spans="1:8" ht="12.75">
      <c r="A323" s="28"/>
      <c r="B323" s="14"/>
      <c r="C323" s="14"/>
      <c r="D323" s="14"/>
      <c r="E323" s="14"/>
      <c r="F323" s="14"/>
      <c r="G323" s="14"/>
      <c r="H323" s="14"/>
    </row>
    <row r="324" spans="1:8" ht="12.75">
      <c r="A324" s="28"/>
      <c r="B324" s="14"/>
      <c r="C324" s="14"/>
      <c r="D324" s="14"/>
      <c r="E324" s="14"/>
      <c r="F324" s="14"/>
      <c r="G324" s="14"/>
      <c r="H324" s="14"/>
    </row>
    <row r="325" spans="1:8" ht="12.75">
      <c r="A325" s="28"/>
      <c r="B325" s="14"/>
      <c r="C325" s="14"/>
      <c r="D325" s="14"/>
      <c r="E325" s="14"/>
      <c r="F325" s="14"/>
      <c r="G325" s="14"/>
      <c r="H325" s="14"/>
    </row>
    <row r="326" spans="1:8" ht="12.75">
      <c r="A326" s="28"/>
      <c r="B326" s="14"/>
      <c r="C326" s="14"/>
      <c r="D326" s="14"/>
      <c r="E326" s="14"/>
      <c r="F326" s="14"/>
      <c r="G326" s="14"/>
      <c r="H326" s="14"/>
    </row>
    <row r="327" spans="1:8" ht="12.75">
      <c r="A327" s="28"/>
      <c r="B327" s="14"/>
      <c r="C327" s="14"/>
      <c r="D327" s="14"/>
      <c r="E327" s="14"/>
      <c r="F327" s="14"/>
      <c r="G327" s="14"/>
      <c r="H327" s="14"/>
    </row>
    <row r="328" spans="1:8" ht="12.75">
      <c r="A328" s="28"/>
      <c r="B328" s="14"/>
      <c r="C328" s="14"/>
      <c r="D328" s="14"/>
      <c r="E328" s="14"/>
      <c r="F328" s="14"/>
      <c r="G328" s="14"/>
      <c r="H328" s="14"/>
    </row>
    <row r="329" spans="1:8" ht="12.75">
      <c r="A329" s="28"/>
      <c r="B329" s="14"/>
      <c r="C329" s="14"/>
      <c r="D329" s="14"/>
      <c r="E329" s="14"/>
      <c r="F329" s="14"/>
      <c r="G329" s="14"/>
      <c r="H329" s="14"/>
    </row>
    <row r="330" spans="1:8" ht="12.75">
      <c r="A330" s="28"/>
      <c r="B330" s="14"/>
      <c r="C330" s="14"/>
      <c r="D330" s="14"/>
      <c r="E330" s="14"/>
      <c r="F330" s="14"/>
      <c r="G330" s="14"/>
      <c r="H330" s="14"/>
    </row>
    <row r="331" spans="1:8" ht="12.75">
      <c r="A331" s="28"/>
      <c r="B331" s="14"/>
      <c r="C331" s="14"/>
      <c r="D331" s="14"/>
      <c r="E331" s="14"/>
      <c r="F331" s="14"/>
      <c r="G331" s="14"/>
      <c r="H331" s="14"/>
    </row>
    <row r="332" spans="1:8" ht="12.75">
      <c r="A332" s="28"/>
      <c r="B332" s="14"/>
      <c r="C332" s="14"/>
      <c r="D332" s="14"/>
      <c r="E332" s="14"/>
      <c r="F332" s="14"/>
      <c r="G332" s="14"/>
      <c r="H332" s="14"/>
    </row>
    <row r="333" spans="1:8" ht="12.75">
      <c r="A333" s="28"/>
      <c r="B333" s="14"/>
      <c r="C333" s="14"/>
      <c r="D333" s="14"/>
      <c r="E333" s="14"/>
      <c r="F333" s="14"/>
      <c r="G333" s="14"/>
      <c r="H333" s="14"/>
    </row>
    <row r="334" spans="1:8" ht="12.75">
      <c r="A334" s="28"/>
      <c r="B334" s="14"/>
      <c r="C334" s="14"/>
      <c r="D334" s="14"/>
      <c r="E334" s="14"/>
      <c r="F334" s="14"/>
      <c r="G334" s="14"/>
      <c r="H334" s="14"/>
    </row>
    <row r="335" spans="1:8" ht="12.75">
      <c r="A335" s="72" t="s">
        <v>24</v>
      </c>
      <c r="B335" s="73"/>
      <c r="C335" s="73"/>
      <c r="D335" s="73"/>
      <c r="E335" s="73"/>
      <c r="F335" s="74"/>
      <c r="G335" s="20">
        <f>G16+G24+G28+G30+G295+G299+G301+G304+G306+G308+G310+G312+G314</f>
        <v>327672.51999999996</v>
      </c>
      <c r="H335" s="15">
        <f>H16+H24+H28+H30+H295+H299+H301+H304+H306+H308</f>
        <v>23188692.800000004</v>
      </c>
    </row>
  </sheetData>
  <sheetProtection/>
  <mergeCells count="11">
    <mergeCell ref="A16:F16"/>
    <mergeCell ref="A335:F335"/>
    <mergeCell ref="A24:F24"/>
    <mergeCell ref="A28:F28"/>
    <mergeCell ref="A30:F30"/>
    <mergeCell ref="A295:F295"/>
    <mergeCell ref="A299:F299"/>
    <mergeCell ref="A301:F301"/>
    <mergeCell ref="A304:F304"/>
    <mergeCell ref="A306:F306"/>
    <mergeCell ref="A308:F308"/>
  </mergeCells>
  <printOptions/>
  <pageMargins left="0.7086614173228347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140625" style="32" customWidth="1"/>
    <col min="2" max="2" width="16.28125" style="32" customWidth="1"/>
    <col min="3" max="3" width="21.421875" style="32" customWidth="1"/>
    <col min="4" max="4" width="37.28125" style="32" customWidth="1"/>
    <col min="5" max="5" width="7.7109375" style="32" customWidth="1"/>
    <col min="6" max="6" width="9.140625" style="32" customWidth="1"/>
    <col min="7" max="7" width="15.421875" style="32" customWidth="1"/>
    <col min="8" max="8" width="16.421875" style="32" customWidth="1"/>
    <col min="9" max="16384" width="9.140625" style="3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8">
        <v>1</v>
      </c>
      <c r="B5" s="8" t="s">
        <v>17</v>
      </c>
      <c r="C5" s="9" t="s">
        <v>296</v>
      </c>
      <c r="D5" s="10" t="s">
        <v>297</v>
      </c>
      <c r="E5" s="11" t="s">
        <v>13</v>
      </c>
      <c r="F5" s="9">
        <v>2500</v>
      </c>
      <c r="G5" s="16">
        <v>19369</v>
      </c>
      <c r="H5" s="13"/>
    </row>
    <row r="6" spans="1:8" ht="12.75">
      <c r="A6" s="8">
        <v>2</v>
      </c>
      <c r="B6" s="8" t="s">
        <v>17</v>
      </c>
      <c r="C6" s="9" t="s">
        <v>296</v>
      </c>
      <c r="D6" s="10" t="s">
        <v>298</v>
      </c>
      <c r="E6" s="11" t="s">
        <v>13</v>
      </c>
      <c r="F6" s="9">
        <v>6600</v>
      </c>
      <c r="G6" s="16">
        <v>5582.97</v>
      </c>
      <c r="H6" s="13"/>
    </row>
    <row r="7" spans="1:8" ht="12.75">
      <c r="A7" s="69" t="s">
        <v>299</v>
      </c>
      <c r="B7" s="70"/>
      <c r="C7" s="70"/>
      <c r="D7" s="70"/>
      <c r="E7" s="70"/>
      <c r="F7" s="71"/>
      <c r="G7" s="13">
        <f>SUM(G5:G6)</f>
        <v>24951.97</v>
      </c>
      <c r="H7" s="13">
        <v>1411435.6</v>
      </c>
    </row>
    <row r="8" spans="1:8" ht="12.75">
      <c r="A8" s="14"/>
      <c r="B8" s="14"/>
      <c r="C8" s="14"/>
      <c r="D8" s="14"/>
      <c r="E8" s="14"/>
      <c r="F8" s="14"/>
      <c r="G8" s="14"/>
      <c r="H8" s="14"/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2.75">
      <c r="A11" s="14"/>
      <c r="B11" s="14"/>
      <c r="C11" s="14"/>
      <c r="D11" s="14"/>
      <c r="E11" s="14"/>
      <c r="F11" s="14"/>
      <c r="G11" s="14"/>
      <c r="H11" s="14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72" t="s">
        <v>24</v>
      </c>
      <c r="B33" s="73"/>
      <c r="C33" s="73"/>
      <c r="D33" s="73"/>
      <c r="E33" s="73"/>
      <c r="F33" s="74"/>
      <c r="G33" s="15">
        <f>G7</f>
        <v>24951.97</v>
      </c>
      <c r="H33" s="15">
        <f>H7</f>
        <v>1411435.6</v>
      </c>
    </row>
  </sheetData>
  <sheetProtection/>
  <mergeCells count="2">
    <mergeCell ref="A7:F7"/>
    <mergeCell ref="A33:F33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6.140625" style="32" customWidth="1"/>
    <col min="2" max="2" width="16.28125" style="32" customWidth="1"/>
    <col min="3" max="3" width="18.140625" style="32" customWidth="1"/>
    <col min="4" max="4" width="36.421875" style="32" customWidth="1"/>
    <col min="5" max="5" width="7.140625" style="32" customWidth="1"/>
    <col min="6" max="6" width="9.421875" style="32" customWidth="1"/>
    <col min="7" max="7" width="15.421875" style="32" customWidth="1"/>
    <col min="8" max="8" width="17.421875" style="32" customWidth="1"/>
    <col min="9" max="16384" width="9.140625" style="3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8">
        <v>1</v>
      </c>
      <c r="B5" s="8" t="s">
        <v>22</v>
      </c>
      <c r="C5" s="9" t="s">
        <v>303</v>
      </c>
      <c r="D5" s="10" t="s">
        <v>304</v>
      </c>
      <c r="E5" s="11" t="s">
        <v>13</v>
      </c>
      <c r="F5" s="9">
        <v>10</v>
      </c>
      <c r="G5" s="16">
        <v>52500</v>
      </c>
      <c r="H5" s="13"/>
    </row>
    <row r="6" spans="1:8" ht="12.75">
      <c r="A6" s="8">
        <v>2</v>
      </c>
      <c r="B6" s="8" t="s">
        <v>22</v>
      </c>
      <c r="C6" s="9" t="s">
        <v>303</v>
      </c>
      <c r="D6" s="10" t="s">
        <v>305</v>
      </c>
      <c r="E6" s="11" t="s">
        <v>13</v>
      </c>
      <c r="F6" s="9">
        <v>10</v>
      </c>
      <c r="G6" s="16">
        <v>105000</v>
      </c>
      <c r="H6" s="13"/>
    </row>
    <row r="7" spans="1:8" ht="12.75">
      <c r="A7" s="8">
        <v>3</v>
      </c>
      <c r="B7" s="8" t="s">
        <v>22</v>
      </c>
      <c r="C7" s="9" t="s">
        <v>303</v>
      </c>
      <c r="D7" s="10" t="s">
        <v>306</v>
      </c>
      <c r="E7" s="11" t="s">
        <v>13</v>
      </c>
      <c r="F7" s="9">
        <v>5</v>
      </c>
      <c r="G7" s="16">
        <v>260000</v>
      </c>
      <c r="H7" s="13"/>
    </row>
    <row r="8" spans="1:8" ht="12.75">
      <c r="A8" s="69" t="s">
        <v>307</v>
      </c>
      <c r="B8" s="70"/>
      <c r="C8" s="70"/>
      <c r="D8" s="70"/>
      <c r="E8" s="70"/>
      <c r="F8" s="71"/>
      <c r="G8" s="13">
        <f>SUM(G5:G7)</f>
        <v>417500</v>
      </c>
      <c r="H8" s="13">
        <v>346817.3</v>
      </c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2.75">
      <c r="A11" s="14"/>
      <c r="B11" s="14"/>
      <c r="C11" s="14"/>
      <c r="D11" s="14"/>
      <c r="E11" s="14"/>
      <c r="F11" s="14"/>
      <c r="G11" s="14"/>
      <c r="H11" s="14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14"/>
      <c r="B33" s="14"/>
      <c r="C33" s="14"/>
      <c r="D33" s="14"/>
      <c r="E33" s="14"/>
      <c r="F33" s="14"/>
      <c r="G33" s="14"/>
      <c r="H33" s="14"/>
    </row>
    <row r="34" spans="1:8" ht="12.75">
      <c r="A34" s="72" t="s">
        <v>24</v>
      </c>
      <c r="B34" s="73"/>
      <c r="C34" s="73"/>
      <c r="D34" s="73"/>
      <c r="E34" s="73"/>
      <c r="F34" s="74"/>
      <c r="G34" s="15">
        <f>G8</f>
        <v>417500</v>
      </c>
      <c r="H34" s="15">
        <f>H8</f>
        <v>346817.3</v>
      </c>
    </row>
  </sheetData>
  <sheetProtection/>
  <mergeCells count="2">
    <mergeCell ref="A8:F8"/>
    <mergeCell ref="A34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29" sqref="F29:G29"/>
    </sheetView>
  </sheetViews>
  <sheetFormatPr defaultColWidth="9.140625" defaultRowHeight="15"/>
  <cols>
    <col min="1" max="1" width="6.421875" style="32" customWidth="1"/>
    <col min="2" max="2" width="16.57421875" style="32" customWidth="1"/>
    <col min="3" max="3" width="18.28125" style="32" customWidth="1"/>
    <col min="4" max="4" width="38.57421875" style="32" customWidth="1"/>
    <col min="5" max="5" width="8.28125" style="32" customWidth="1"/>
    <col min="6" max="6" width="9.140625" style="32" customWidth="1"/>
    <col min="7" max="7" width="15.7109375" style="32" customWidth="1"/>
    <col min="8" max="8" width="17.00390625" style="32" customWidth="1"/>
    <col min="9" max="16384" width="9.140625" style="3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8">
        <v>1</v>
      </c>
      <c r="B5" s="8" t="s">
        <v>334</v>
      </c>
      <c r="C5" s="39" t="s">
        <v>335</v>
      </c>
      <c r="D5" s="40" t="s">
        <v>336</v>
      </c>
      <c r="E5" s="9" t="s">
        <v>13</v>
      </c>
      <c r="F5" s="41">
        <v>1</v>
      </c>
      <c r="G5" s="42">
        <v>2599.05</v>
      </c>
      <c r="H5" s="43"/>
    </row>
    <row r="6" spans="1:8" ht="12.75">
      <c r="A6" s="8">
        <v>2</v>
      </c>
      <c r="B6" s="8" t="s">
        <v>334</v>
      </c>
      <c r="C6" s="39" t="s">
        <v>335</v>
      </c>
      <c r="D6" s="44" t="s">
        <v>337</v>
      </c>
      <c r="E6" s="9" t="s">
        <v>13</v>
      </c>
      <c r="F6" s="41">
        <v>1</v>
      </c>
      <c r="G6" s="42">
        <v>40658.89</v>
      </c>
      <c r="H6" s="43"/>
    </row>
    <row r="7" spans="1:8" ht="12.75">
      <c r="A7" s="8">
        <v>3</v>
      </c>
      <c r="B7" s="8" t="s">
        <v>334</v>
      </c>
      <c r="C7" s="39" t="s">
        <v>335</v>
      </c>
      <c r="D7" s="40" t="s">
        <v>338</v>
      </c>
      <c r="E7" s="9" t="s">
        <v>13</v>
      </c>
      <c r="F7" s="41">
        <v>1</v>
      </c>
      <c r="G7" s="42">
        <v>6667.13</v>
      </c>
      <c r="H7" s="43"/>
    </row>
    <row r="8" spans="1:8" ht="12.75">
      <c r="A8" s="8">
        <v>4</v>
      </c>
      <c r="B8" s="8" t="s">
        <v>334</v>
      </c>
      <c r="C8" s="39" t="s">
        <v>335</v>
      </c>
      <c r="D8" s="40" t="s">
        <v>339</v>
      </c>
      <c r="E8" s="9" t="s">
        <v>13</v>
      </c>
      <c r="F8" s="45">
        <v>5</v>
      </c>
      <c r="G8" s="42">
        <v>4639.65</v>
      </c>
      <c r="H8" s="43"/>
    </row>
    <row r="9" spans="1:8" ht="12.75">
      <c r="A9" s="8">
        <v>5</v>
      </c>
      <c r="B9" s="8" t="s">
        <v>334</v>
      </c>
      <c r="C9" s="39" t="s">
        <v>335</v>
      </c>
      <c r="D9" s="40" t="s">
        <v>340</v>
      </c>
      <c r="E9" s="9" t="s">
        <v>13</v>
      </c>
      <c r="F9" s="41">
        <v>3</v>
      </c>
      <c r="G9" s="42">
        <v>3382.65</v>
      </c>
      <c r="H9" s="43"/>
    </row>
    <row r="10" spans="1:8" ht="12.75">
      <c r="A10" s="8">
        <v>6</v>
      </c>
      <c r="B10" s="8" t="s">
        <v>334</v>
      </c>
      <c r="C10" s="39" t="s">
        <v>335</v>
      </c>
      <c r="D10" s="40" t="s">
        <v>341</v>
      </c>
      <c r="E10" s="9" t="s">
        <v>13</v>
      </c>
      <c r="F10" s="41">
        <v>1</v>
      </c>
      <c r="G10" s="42">
        <v>1309.7</v>
      </c>
      <c r="H10" s="43"/>
    </row>
    <row r="11" spans="1:8" ht="12.75">
      <c r="A11" s="8">
        <v>7</v>
      </c>
      <c r="B11" s="8" t="s">
        <v>334</v>
      </c>
      <c r="C11" s="39" t="s">
        <v>335</v>
      </c>
      <c r="D11" s="40" t="s">
        <v>342</v>
      </c>
      <c r="E11" s="9" t="s">
        <v>13</v>
      </c>
      <c r="F11" s="41">
        <v>2</v>
      </c>
      <c r="G11" s="42">
        <v>1163.92</v>
      </c>
      <c r="H11" s="43"/>
    </row>
    <row r="12" spans="1:8" ht="12.75">
      <c r="A12" s="8">
        <v>8</v>
      </c>
      <c r="B12" s="8" t="s">
        <v>334</v>
      </c>
      <c r="C12" s="39" t="s">
        <v>335</v>
      </c>
      <c r="D12" s="40" t="s">
        <v>343</v>
      </c>
      <c r="E12" s="9" t="s">
        <v>13</v>
      </c>
      <c r="F12" s="41">
        <v>3</v>
      </c>
      <c r="G12" s="42">
        <v>1894.86</v>
      </c>
      <c r="H12" s="43"/>
    </row>
    <row r="13" spans="1:8" ht="25.5">
      <c r="A13" s="8">
        <v>9</v>
      </c>
      <c r="B13" s="8" t="s">
        <v>334</v>
      </c>
      <c r="C13" s="39" t="s">
        <v>335</v>
      </c>
      <c r="D13" s="40" t="s">
        <v>344</v>
      </c>
      <c r="E13" s="9" t="s">
        <v>13</v>
      </c>
      <c r="F13" s="41">
        <v>1</v>
      </c>
      <c r="G13" s="42">
        <v>7968.72</v>
      </c>
      <c r="H13" s="43"/>
    </row>
    <row r="14" spans="1:8" ht="12.75">
      <c r="A14" s="8">
        <v>10</v>
      </c>
      <c r="B14" s="8" t="s">
        <v>334</v>
      </c>
      <c r="C14" s="39" t="s">
        <v>335</v>
      </c>
      <c r="D14" s="40" t="s">
        <v>345</v>
      </c>
      <c r="E14" s="9" t="s">
        <v>13</v>
      </c>
      <c r="F14" s="41">
        <v>5</v>
      </c>
      <c r="G14" s="42">
        <v>1208.65</v>
      </c>
      <c r="H14" s="43"/>
    </row>
    <row r="15" spans="1:8" ht="12.75">
      <c r="A15" s="8">
        <v>11</v>
      </c>
      <c r="B15" s="8" t="s">
        <v>334</v>
      </c>
      <c r="C15" s="39" t="s">
        <v>335</v>
      </c>
      <c r="D15" s="40" t="s">
        <v>346</v>
      </c>
      <c r="E15" s="9" t="s">
        <v>13</v>
      </c>
      <c r="F15" s="41">
        <v>11</v>
      </c>
      <c r="G15" s="42">
        <v>771.98</v>
      </c>
      <c r="H15" s="43"/>
    </row>
    <row r="16" spans="1:8" ht="12.75">
      <c r="A16" s="8">
        <v>12</v>
      </c>
      <c r="B16" s="8" t="s">
        <v>334</v>
      </c>
      <c r="C16" s="39" t="s">
        <v>335</v>
      </c>
      <c r="D16" s="40" t="s">
        <v>347</v>
      </c>
      <c r="E16" s="9" t="s">
        <v>13</v>
      </c>
      <c r="F16" s="41">
        <v>1</v>
      </c>
      <c r="G16" s="42">
        <v>90401.77</v>
      </c>
      <c r="H16" s="43"/>
    </row>
    <row r="17" spans="1:8" ht="12.75">
      <c r="A17" s="8">
        <v>13</v>
      </c>
      <c r="B17" s="8" t="s">
        <v>334</v>
      </c>
      <c r="C17" s="39" t="s">
        <v>335</v>
      </c>
      <c r="D17" s="40" t="s">
        <v>348</v>
      </c>
      <c r="E17" s="9" t="s">
        <v>13</v>
      </c>
      <c r="F17" s="41">
        <v>1</v>
      </c>
      <c r="G17" s="42">
        <v>9021.96</v>
      </c>
      <c r="H17" s="43"/>
    </row>
    <row r="18" spans="1:8" ht="25.5">
      <c r="A18" s="8">
        <v>14</v>
      </c>
      <c r="B18" s="8" t="s">
        <v>334</v>
      </c>
      <c r="C18" s="39" t="s">
        <v>335</v>
      </c>
      <c r="D18" s="40" t="s">
        <v>349</v>
      </c>
      <c r="E18" s="9" t="s">
        <v>13</v>
      </c>
      <c r="F18" s="41">
        <v>10</v>
      </c>
      <c r="G18" s="46">
        <v>9248.1</v>
      </c>
      <c r="H18" s="43"/>
    </row>
    <row r="19" spans="1:8" ht="12.75">
      <c r="A19" s="8">
        <v>15</v>
      </c>
      <c r="B19" s="8" t="s">
        <v>334</v>
      </c>
      <c r="C19" s="39" t="s">
        <v>335</v>
      </c>
      <c r="D19" s="40" t="s">
        <v>350</v>
      </c>
      <c r="E19" s="9" t="s">
        <v>13</v>
      </c>
      <c r="F19" s="41">
        <v>2</v>
      </c>
      <c r="G19" s="42">
        <v>2260.04</v>
      </c>
      <c r="H19" s="43"/>
    </row>
    <row r="20" spans="1:8" ht="12.75">
      <c r="A20" s="8">
        <v>16</v>
      </c>
      <c r="B20" s="8" t="s">
        <v>334</v>
      </c>
      <c r="C20" s="39" t="s">
        <v>335</v>
      </c>
      <c r="D20" s="40" t="s">
        <v>351</v>
      </c>
      <c r="E20" s="9" t="s">
        <v>13</v>
      </c>
      <c r="F20" s="41">
        <v>2</v>
      </c>
      <c r="G20" s="42">
        <v>3051.06</v>
      </c>
      <c r="H20" s="43"/>
    </row>
    <row r="21" spans="1:8" ht="12.75">
      <c r="A21" s="8">
        <v>17</v>
      </c>
      <c r="B21" s="8" t="s">
        <v>334</v>
      </c>
      <c r="C21" s="39" t="s">
        <v>335</v>
      </c>
      <c r="D21" s="40" t="s">
        <v>352</v>
      </c>
      <c r="E21" s="9" t="s">
        <v>13</v>
      </c>
      <c r="F21" s="41">
        <v>1</v>
      </c>
      <c r="G21" s="42">
        <v>1122.87</v>
      </c>
      <c r="H21" s="43"/>
    </row>
    <row r="22" spans="1:8" ht="12.75">
      <c r="A22" s="8">
        <v>18</v>
      </c>
      <c r="B22" s="8" t="s">
        <v>334</v>
      </c>
      <c r="C22" s="39" t="s">
        <v>335</v>
      </c>
      <c r="D22" s="40" t="s">
        <v>353</v>
      </c>
      <c r="E22" s="9" t="s">
        <v>13</v>
      </c>
      <c r="F22" s="41">
        <v>1</v>
      </c>
      <c r="G22" s="42">
        <v>4834.58</v>
      </c>
      <c r="H22" s="43"/>
    </row>
    <row r="23" spans="1:8" ht="25.5">
      <c r="A23" s="8">
        <v>19</v>
      </c>
      <c r="B23" s="8" t="s">
        <v>334</v>
      </c>
      <c r="C23" s="39" t="s">
        <v>335</v>
      </c>
      <c r="D23" s="44" t="s">
        <v>354</v>
      </c>
      <c r="E23" s="9" t="s">
        <v>13</v>
      </c>
      <c r="F23" s="41">
        <v>1</v>
      </c>
      <c r="G23" s="42">
        <v>3415.17</v>
      </c>
      <c r="H23" s="43"/>
    </row>
    <row r="24" spans="1:8" ht="25.5">
      <c r="A24" s="8">
        <v>20</v>
      </c>
      <c r="B24" s="8" t="s">
        <v>334</v>
      </c>
      <c r="C24" s="39" t="s">
        <v>335</v>
      </c>
      <c r="D24" s="40" t="s">
        <v>355</v>
      </c>
      <c r="E24" s="9" t="s">
        <v>13</v>
      </c>
      <c r="F24" s="41">
        <v>5</v>
      </c>
      <c r="G24" s="46">
        <v>6511.1</v>
      </c>
      <c r="H24" s="43"/>
    </row>
    <row r="25" spans="1:8" ht="12.75">
      <c r="A25" s="8">
        <v>21</v>
      </c>
      <c r="B25" s="8" t="s">
        <v>334</v>
      </c>
      <c r="C25" s="39" t="s">
        <v>335</v>
      </c>
      <c r="D25" s="40" t="s">
        <v>356</v>
      </c>
      <c r="E25" s="9" t="s">
        <v>13</v>
      </c>
      <c r="F25" s="41">
        <v>1</v>
      </c>
      <c r="G25" s="42">
        <v>30567.05</v>
      </c>
      <c r="H25" s="43"/>
    </row>
    <row r="26" spans="1:8" ht="12.75">
      <c r="A26" s="8">
        <v>22</v>
      </c>
      <c r="B26" s="8" t="s">
        <v>334</v>
      </c>
      <c r="C26" s="39" t="s">
        <v>335</v>
      </c>
      <c r="D26" s="40" t="s">
        <v>357</v>
      </c>
      <c r="E26" s="9" t="s">
        <v>13</v>
      </c>
      <c r="F26" s="41">
        <v>2</v>
      </c>
      <c r="G26" s="46">
        <v>311.9</v>
      </c>
      <c r="H26" s="43"/>
    </row>
    <row r="27" spans="1:8" ht="12.75">
      <c r="A27" s="8">
        <v>23</v>
      </c>
      <c r="B27" s="8" t="s">
        <v>334</v>
      </c>
      <c r="C27" s="39" t="s">
        <v>335</v>
      </c>
      <c r="D27" s="40" t="s">
        <v>358</v>
      </c>
      <c r="E27" s="9" t="s">
        <v>13</v>
      </c>
      <c r="F27" s="41">
        <v>1</v>
      </c>
      <c r="G27" s="42">
        <v>1526.01</v>
      </c>
      <c r="H27" s="43"/>
    </row>
    <row r="28" spans="1:8" ht="25.5">
      <c r="A28" s="8">
        <v>24</v>
      </c>
      <c r="B28" s="8" t="s">
        <v>334</v>
      </c>
      <c r="C28" s="39" t="s">
        <v>335</v>
      </c>
      <c r="D28" s="40" t="s">
        <v>359</v>
      </c>
      <c r="E28" s="9" t="s">
        <v>13</v>
      </c>
      <c r="F28" s="41">
        <v>2</v>
      </c>
      <c r="G28" s="42">
        <v>5879.48</v>
      </c>
      <c r="H28" s="43"/>
    </row>
    <row r="29" spans="1:8" ht="12.75">
      <c r="A29" s="8">
        <v>25</v>
      </c>
      <c r="B29" s="8" t="s">
        <v>334</v>
      </c>
      <c r="C29" s="39" t="s">
        <v>335</v>
      </c>
      <c r="D29" s="40" t="s">
        <v>360</v>
      </c>
      <c r="E29" s="9" t="s">
        <v>13</v>
      </c>
      <c r="F29" s="41">
        <v>1</v>
      </c>
      <c r="G29" s="42">
        <v>3891.37</v>
      </c>
      <c r="H29" s="43"/>
    </row>
    <row r="30" spans="1:8" ht="12.75">
      <c r="A30" s="8">
        <v>26</v>
      </c>
      <c r="B30" s="8" t="s">
        <v>334</v>
      </c>
      <c r="C30" s="39" t="s">
        <v>335</v>
      </c>
      <c r="D30" s="40" t="s">
        <v>361</v>
      </c>
      <c r="E30" s="9" t="s">
        <v>13</v>
      </c>
      <c r="F30" s="41">
        <v>2</v>
      </c>
      <c r="G30" s="42">
        <v>666.72</v>
      </c>
      <c r="H30" s="43"/>
    </row>
    <row r="31" spans="1:8" ht="12.75">
      <c r="A31" s="8">
        <v>27</v>
      </c>
      <c r="B31" s="8" t="s">
        <v>334</v>
      </c>
      <c r="C31" s="39" t="s">
        <v>335</v>
      </c>
      <c r="D31" s="40" t="s">
        <v>362</v>
      </c>
      <c r="E31" s="9" t="s">
        <v>13</v>
      </c>
      <c r="F31" s="41">
        <v>1</v>
      </c>
      <c r="G31" s="42">
        <v>233.93</v>
      </c>
      <c r="H31" s="43"/>
    </row>
    <row r="32" spans="1:8" ht="12.75">
      <c r="A32" s="8">
        <v>28</v>
      </c>
      <c r="B32" s="8" t="s">
        <v>334</v>
      </c>
      <c r="C32" s="39" t="s">
        <v>335</v>
      </c>
      <c r="D32" s="40" t="s">
        <v>363</v>
      </c>
      <c r="E32" s="9" t="s">
        <v>13</v>
      </c>
      <c r="F32" s="41">
        <v>21</v>
      </c>
      <c r="G32" s="42">
        <v>5485.62</v>
      </c>
      <c r="H32" s="43"/>
    </row>
    <row r="33" spans="1:8" ht="12.75">
      <c r="A33" s="8">
        <v>29</v>
      </c>
      <c r="B33" s="8" t="s">
        <v>334</v>
      </c>
      <c r="C33" s="39" t="s">
        <v>335</v>
      </c>
      <c r="D33" s="40" t="s">
        <v>364</v>
      </c>
      <c r="E33" s="9" t="s">
        <v>13</v>
      </c>
      <c r="F33" s="41">
        <v>1</v>
      </c>
      <c r="G33" s="42">
        <v>2090.54</v>
      </c>
      <c r="H33" s="43"/>
    </row>
    <row r="34" spans="1:8" ht="12.75">
      <c r="A34" s="8">
        <v>30</v>
      </c>
      <c r="B34" s="8" t="s">
        <v>334</v>
      </c>
      <c r="C34" s="39" t="s">
        <v>335</v>
      </c>
      <c r="D34" s="40" t="s">
        <v>365</v>
      </c>
      <c r="E34" s="9" t="s">
        <v>13</v>
      </c>
      <c r="F34" s="41">
        <v>1</v>
      </c>
      <c r="G34" s="42">
        <v>7797.15</v>
      </c>
      <c r="H34" s="43"/>
    </row>
    <row r="35" spans="1:8" ht="12.75">
      <c r="A35" s="8">
        <v>31</v>
      </c>
      <c r="B35" s="8" t="s">
        <v>334</v>
      </c>
      <c r="C35" s="39" t="s">
        <v>335</v>
      </c>
      <c r="D35" s="40" t="s">
        <v>366</v>
      </c>
      <c r="E35" s="9" t="s">
        <v>13</v>
      </c>
      <c r="F35" s="41">
        <v>3</v>
      </c>
      <c r="G35" s="42">
        <v>1742.79</v>
      </c>
      <c r="H35" s="43"/>
    </row>
    <row r="36" spans="1:8" ht="12.75">
      <c r="A36" s="8">
        <v>32</v>
      </c>
      <c r="B36" s="8" t="s">
        <v>334</v>
      </c>
      <c r="C36" s="39" t="s">
        <v>335</v>
      </c>
      <c r="D36" s="40" t="s">
        <v>367</v>
      </c>
      <c r="E36" s="9" t="s">
        <v>13</v>
      </c>
      <c r="F36" s="41">
        <v>2</v>
      </c>
      <c r="G36" s="42">
        <v>3898.86</v>
      </c>
      <c r="H36" s="43"/>
    </row>
    <row r="37" spans="1:8" ht="25.5">
      <c r="A37" s="8">
        <v>33</v>
      </c>
      <c r="B37" s="8" t="s">
        <v>334</v>
      </c>
      <c r="C37" s="39" t="s">
        <v>335</v>
      </c>
      <c r="D37" s="40" t="s">
        <v>368</v>
      </c>
      <c r="E37" s="9" t="s">
        <v>13</v>
      </c>
      <c r="F37" s="41">
        <v>1</v>
      </c>
      <c r="G37" s="42">
        <v>2183.36</v>
      </c>
      <c r="H37" s="43"/>
    </row>
    <row r="38" spans="1:8" ht="12.75">
      <c r="A38" s="8">
        <v>34</v>
      </c>
      <c r="B38" s="8" t="s">
        <v>334</v>
      </c>
      <c r="C38" s="39" t="s">
        <v>335</v>
      </c>
      <c r="D38" s="40" t="s">
        <v>369</v>
      </c>
      <c r="E38" s="9" t="s">
        <v>13</v>
      </c>
      <c r="F38" s="41">
        <v>1</v>
      </c>
      <c r="G38" s="46">
        <v>33.9</v>
      </c>
      <c r="H38" s="43"/>
    </row>
    <row r="39" spans="1:8" ht="12.75">
      <c r="A39" s="8">
        <v>35</v>
      </c>
      <c r="B39" s="8" t="s">
        <v>334</v>
      </c>
      <c r="C39" s="39" t="s">
        <v>335</v>
      </c>
      <c r="D39" s="40" t="s">
        <v>370</v>
      </c>
      <c r="E39" s="9" t="s">
        <v>13</v>
      </c>
      <c r="F39" s="41">
        <v>15</v>
      </c>
      <c r="G39" s="46">
        <v>13334.1</v>
      </c>
      <c r="H39" s="43"/>
    </row>
    <row r="40" spans="1:8" ht="25.5">
      <c r="A40" s="8">
        <v>36</v>
      </c>
      <c r="B40" s="8" t="s">
        <v>334</v>
      </c>
      <c r="C40" s="39" t="s">
        <v>335</v>
      </c>
      <c r="D40" s="40" t="s">
        <v>371</v>
      </c>
      <c r="E40" s="9" t="s">
        <v>13</v>
      </c>
      <c r="F40" s="41">
        <v>1</v>
      </c>
      <c r="G40" s="42">
        <v>982.51</v>
      </c>
      <c r="H40" s="43"/>
    </row>
    <row r="41" spans="1:8" ht="12.75">
      <c r="A41" s="8">
        <v>37</v>
      </c>
      <c r="B41" s="8" t="s">
        <v>334</v>
      </c>
      <c r="C41" s="39" t="s">
        <v>335</v>
      </c>
      <c r="D41" s="40" t="s">
        <v>372</v>
      </c>
      <c r="E41" s="9" t="s">
        <v>13</v>
      </c>
      <c r="F41" s="41">
        <v>1</v>
      </c>
      <c r="G41" s="42">
        <v>8475.17</v>
      </c>
      <c r="H41" s="43"/>
    </row>
    <row r="42" spans="1:8" ht="12.75">
      <c r="A42" s="8">
        <v>38</v>
      </c>
      <c r="B42" s="8" t="s">
        <v>334</v>
      </c>
      <c r="C42" s="39" t="s">
        <v>335</v>
      </c>
      <c r="D42" s="40" t="s">
        <v>373</v>
      </c>
      <c r="E42" s="9" t="s">
        <v>13</v>
      </c>
      <c r="F42" s="41">
        <v>1</v>
      </c>
      <c r="G42" s="42">
        <v>577.03</v>
      </c>
      <c r="H42" s="43"/>
    </row>
    <row r="43" spans="1:8" ht="12.75">
      <c r="A43" s="8">
        <v>39</v>
      </c>
      <c r="B43" s="8" t="s">
        <v>334</v>
      </c>
      <c r="C43" s="39" t="s">
        <v>335</v>
      </c>
      <c r="D43" s="40" t="s">
        <v>374</v>
      </c>
      <c r="E43" s="9" t="s">
        <v>13</v>
      </c>
      <c r="F43" s="41">
        <v>1</v>
      </c>
      <c r="G43" s="42">
        <v>1559.54</v>
      </c>
      <c r="H43" s="43"/>
    </row>
    <row r="44" spans="1:8" ht="12.75">
      <c r="A44" s="8">
        <v>40</v>
      </c>
      <c r="B44" s="8" t="s">
        <v>334</v>
      </c>
      <c r="C44" s="39" t="s">
        <v>335</v>
      </c>
      <c r="D44" s="40" t="s">
        <v>375</v>
      </c>
      <c r="E44" s="9" t="s">
        <v>13</v>
      </c>
      <c r="F44" s="41">
        <v>3</v>
      </c>
      <c r="G44" s="42">
        <v>1356.03</v>
      </c>
      <c r="H44" s="43"/>
    </row>
    <row r="45" spans="1:8" ht="12.75">
      <c r="A45" s="8">
        <v>41</v>
      </c>
      <c r="B45" s="8" t="s">
        <v>334</v>
      </c>
      <c r="C45" s="39" t="s">
        <v>335</v>
      </c>
      <c r="D45" s="40" t="s">
        <v>376</v>
      </c>
      <c r="E45" s="9" t="s">
        <v>13</v>
      </c>
      <c r="F45" s="41">
        <v>1</v>
      </c>
      <c r="G45" s="42">
        <v>3275.04</v>
      </c>
      <c r="H45" s="43"/>
    </row>
    <row r="46" spans="1:8" ht="12.75">
      <c r="A46" s="69" t="s">
        <v>21</v>
      </c>
      <c r="B46" s="70"/>
      <c r="C46" s="70"/>
      <c r="D46" s="70"/>
      <c r="E46" s="70"/>
      <c r="F46" s="71"/>
      <c r="G46" s="47">
        <f>SUM(G5:G45)</f>
        <v>297999.94999999995</v>
      </c>
      <c r="H46" s="13">
        <v>15476627.4</v>
      </c>
    </row>
    <row r="47" spans="1:8" ht="12.75">
      <c r="A47" s="14"/>
      <c r="B47" s="14"/>
      <c r="C47" s="14"/>
      <c r="D47" s="14"/>
      <c r="E47" s="14"/>
      <c r="F47" s="14"/>
      <c r="G47" s="14"/>
      <c r="H47" s="1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72" t="s">
        <v>24</v>
      </c>
      <c r="B52" s="73"/>
      <c r="C52" s="73"/>
      <c r="D52" s="73"/>
      <c r="E52" s="73"/>
      <c r="F52" s="74"/>
      <c r="G52" s="15">
        <f>G46</f>
        <v>297999.94999999995</v>
      </c>
      <c r="H52" s="15">
        <f>H46</f>
        <v>15476627.4</v>
      </c>
    </row>
  </sheetData>
  <sheetProtection/>
  <mergeCells count="2">
    <mergeCell ref="A46:F46"/>
    <mergeCell ref="A52: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6.421875" style="32" customWidth="1"/>
    <col min="2" max="2" width="17.28125" style="32" customWidth="1"/>
    <col min="3" max="3" width="19.8515625" style="32" customWidth="1"/>
    <col min="4" max="4" width="35.28125" style="32" customWidth="1"/>
    <col min="5" max="5" width="7.8515625" style="32" customWidth="1"/>
    <col min="6" max="6" width="9.140625" style="32" customWidth="1"/>
    <col min="7" max="7" width="15.140625" style="32" customWidth="1"/>
    <col min="8" max="8" width="16.140625" style="32" customWidth="1"/>
    <col min="9" max="16384" width="9.140625" style="3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8">
        <v>1</v>
      </c>
      <c r="B5" s="8" t="s">
        <v>392</v>
      </c>
      <c r="C5" s="9" t="s">
        <v>393</v>
      </c>
      <c r="D5" s="10" t="s">
        <v>394</v>
      </c>
      <c r="E5" s="9" t="s">
        <v>13</v>
      </c>
      <c r="F5" s="9">
        <v>7</v>
      </c>
      <c r="G5" s="16">
        <v>108518.34</v>
      </c>
      <c r="H5" s="16"/>
    </row>
    <row r="6" spans="1:8" ht="12.75">
      <c r="A6" s="8">
        <v>2</v>
      </c>
      <c r="B6" s="8" t="s">
        <v>392</v>
      </c>
      <c r="C6" s="9" t="s">
        <v>393</v>
      </c>
      <c r="D6" s="10" t="s">
        <v>395</v>
      </c>
      <c r="E6" s="9" t="s">
        <v>13</v>
      </c>
      <c r="F6" s="9">
        <v>4</v>
      </c>
      <c r="G6" s="16">
        <v>89986</v>
      </c>
      <c r="H6" s="16"/>
    </row>
    <row r="7" spans="1:8" ht="12.75">
      <c r="A7" s="8"/>
      <c r="B7" s="8"/>
      <c r="C7" s="9"/>
      <c r="D7" s="10" t="s">
        <v>396</v>
      </c>
      <c r="E7" s="9"/>
      <c r="F7" s="9"/>
      <c r="G7" s="16">
        <v>22504.34</v>
      </c>
      <c r="H7" s="16"/>
    </row>
    <row r="8" spans="1:8" ht="12.75">
      <c r="A8" s="69" t="s">
        <v>397</v>
      </c>
      <c r="B8" s="70"/>
      <c r="C8" s="70"/>
      <c r="D8" s="70"/>
      <c r="E8" s="70"/>
      <c r="F8" s="71"/>
      <c r="G8" s="13">
        <v>176000</v>
      </c>
      <c r="H8" s="13">
        <v>15237305.6</v>
      </c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2.75">
      <c r="A11" s="14"/>
      <c r="B11" s="14"/>
      <c r="C11" s="14"/>
      <c r="D11" s="14"/>
      <c r="E11" s="14"/>
      <c r="F11" s="14"/>
      <c r="G11" s="14"/>
      <c r="H11" s="14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72" t="s">
        <v>24</v>
      </c>
      <c r="B32" s="73"/>
      <c r="C32" s="73"/>
      <c r="D32" s="73"/>
      <c r="E32" s="73"/>
      <c r="F32" s="74"/>
      <c r="G32" s="15">
        <f>G8</f>
        <v>176000</v>
      </c>
      <c r="H32" s="15">
        <f>H8</f>
        <v>15237305.6</v>
      </c>
    </row>
  </sheetData>
  <sheetProtection/>
  <mergeCells count="2">
    <mergeCell ref="A8:F8"/>
    <mergeCell ref="A32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5">
      <selection activeCell="H54" sqref="H54"/>
    </sheetView>
  </sheetViews>
  <sheetFormatPr defaultColWidth="9.140625" defaultRowHeight="15"/>
  <cols>
    <col min="1" max="1" width="6.7109375" style="2" customWidth="1"/>
    <col min="2" max="2" width="16.8515625" style="2" customWidth="1"/>
    <col min="3" max="3" width="21.140625" style="2" customWidth="1"/>
    <col min="4" max="4" width="42.57421875" style="2" customWidth="1"/>
    <col min="5" max="5" width="8.00390625" style="2" customWidth="1"/>
    <col min="6" max="6" width="11.8515625" style="2" customWidth="1"/>
    <col min="7" max="7" width="15.57421875" style="2" customWidth="1"/>
    <col min="8" max="8" width="16.8515625" style="2" customWidth="1"/>
    <col min="9" max="16384" width="9.140625" style="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8">
        <v>1</v>
      </c>
      <c r="B5" s="8" t="s">
        <v>17</v>
      </c>
      <c r="C5" s="9" t="s">
        <v>18</v>
      </c>
      <c r="D5" s="10" t="s">
        <v>19</v>
      </c>
      <c r="E5" s="11" t="s">
        <v>20</v>
      </c>
      <c r="F5" s="8">
        <v>775</v>
      </c>
      <c r="G5" s="16">
        <v>2790</v>
      </c>
      <c r="H5" s="12"/>
    </row>
    <row r="6" spans="1:8" ht="12.75">
      <c r="A6" s="69" t="s">
        <v>21</v>
      </c>
      <c r="B6" s="70"/>
      <c r="C6" s="70"/>
      <c r="D6" s="70"/>
      <c r="E6" s="70"/>
      <c r="F6" s="71"/>
      <c r="G6" s="13">
        <v>2790</v>
      </c>
      <c r="H6" s="13">
        <v>138160.8</v>
      </c>
    </row>
    <row r="7" spans="1:8" ht="12.75">
      <c r="A7" s="8">
        <v>1</v>
      </c>
      <c r="B7" s="8" t="s">
        <v>22</v>
      </c>
      <c r="C7" s="9" t="s">
        <v>18</v>
      </c>
      <c r="D7" s="10" t="s">
        <v>23</v>
      </c>
      <c r="E7" s="11" t="s">
        <v>20</v>
      </c>
      <c r="F7" s="9">
        <v>550</v>
      </c>
      <c r="G7" s="16">
        <v>511.5</v>
      </c>
      <c r="H7" s="12"/>
    </row>
    <row r="8" spans="1:8" ht="12.75">
      <c r="A8" s="69" t="s">
        <v>21</v>
      </c>
      <c r="B8" s="70"/>
      <c r="C8" s="70"/>
      <c r="D8" s="70"/>
      <c r="E8" s="70"/>
      <c r="F8" s="71"/>
      <c r="G8" s="13">
        <v>511.5</v>
      </c>
      <c r="H8" s="13">
        <v>25329.5</v>
      </c>
    </row>
    <row r="9" spans="1:8" ht="12.75">
      <c r="A9" s="8">
        <v>1</v>
      </c>
      <c r="B9" s="8" t="s">
        <v>22</v>
      </c>
      <c r="C9" s="9" t="s">
        <v>18</v>
      </c>
      <c r="D9" s="10" t="s">
        <v>25</v>
      </c>
      <c r="E9" s="9" t="s">
        <v>20</v>
      </c>
      <c r="F9" s="9">
        <v>1760</v>
      </c>
      <c r="G9" s="16">
        <v>5280</v>
      </c>
      <c r="H9" s="13"/>
    </row>
    <row r="10" spans="1:8" ht="12.75">
      <c r="A10" s="8"/>
      <c r="B10" s="8"/>
      <c r="C10" s="9"/>
      <c r="D10" s="10" t="s">
        <v>26</v>
      </c>
      <c r="E10" s="11"/>
      <c r="F10" s="8"/>
      <c r="G10" s="16">
        <v>2382.01</v>
      </c>
      <c r="H10" s="16"/>
    </row>
    <row r="11" spans="1:8" ht="12.75">
      <c r="A11" s="69" t="s">
        <v>21</v>
      </c>
      <c r="B11" s="70"/>
      <c r="C11" s="70"/>
      <c r="D11" s="70"/>
      <c r="E11" s="70"/>
      <c r="F11" s="71"/>
      <c r="G11" s="13">
        <f>SUM(G9:G10)</f>
        <v>7662.01</v>
      </c>
      <c r="H11" s="13">
        <v>380510.7</v>
      </c>
    </row>
    <row r="12" spans="1:8" ht="12.75">
      <c r="A12" s="8">
        <v>1</v>
      </c>
      <c r="B12" s="8" t="s">
        <v>201</v>
      </c>
      <c r="C12" s="9" t="s">
        <v>308</v>
      </c>
      <c r="D12" s="10" t="s">
        <v>309</v>
      </c>
      <c r="E12" s="11" t="s">
        <v>249</v>
      </c>
      <c r="F12" s="9">
        <v>1</v>
      </c>
      <c r="G12" s="16">
        <v>558</v>
      </c>
      <c r="H12" s="13"/>
    </row>
    <row r="13" spans="1:8" ht="12.75">
      <c r="A13" s="8">
        <v>2</v>
      </c>
      <c r="B13" s="8" t="s">
        <v>201</v>
      </c>
      <c r="C13" s="9" t="s">
        <v>308</v>
      </c>
      <c r="D13" s="10" t="s">
        <v>309</v>
      </c>
      <c r="E13" s="11" t="s">
        <v>249</v>
      </c>
      <c r="F13" s="9">
        <v>16301</v>
      </c>
      <c r="G13" s="16">
        <v>90959.58</v>
      </c>
      <c r="H13" s="13"/>
    </row>
    <row r="14" spans="1:8" ht="12.75">
      <c r="A14" s="8">
        <v>3</v>
      </c>
      <c r="B14" s="8" t="s">
        <v>201</v>
      </c>
      <c r="C14" s="9" t="s">
        <v>308</v>
      </c>
      <c r="D14" s="10" t="s">
        <v>309</v>
      </c>
      <c r="E14" s="11" t="s">
        <v>249</v>
      </c>
      <c r="F14" s="9">
        <v>20322</v>
      </c>
      <c r="G14" s="16">
        <v>113396.76</v>
      </c>
      <c r="H14" s="13"/>
    </row>
    <row r="15" spans="1:8" ht="12.75">
      <c r="A15" s="8">
        <v>4</v>
      </c>
      <c r="B15" s="8" t="s">
        <v>201</v>
      </c>
      <c r="C15" s="9" t="s">
        <v>308</v>
      </c>
      <c r="D15" s="10" t="s">
        <v>310</v>
      </c>
      <c r="E15" s="11" t="s">
        <v>20</v>
      </c>
      <c r="F15" s="9">
        <v>1276</v>
      </c>
      <c r="G15" s="16">
        <v>66352</v>
      </c>
      <c r="H15" s="13"/>
    </row>
    <row r="16" spans="1:8" ht="12.75">
      <c r="A16" s="8">
        <v>5</v>
      </c>
      <c r="B16" s="8" t="s">
        <v>201</v>
      </c>
      <c r="C16" s="9" t="s">
        <v>308</v>
      </c>
      <c r="D16" s="10" t="s">
        <v>310</v>
      </c>
      <c r="E16" s="11" t="s">
        <v>20</v>
      </c>
      <c r="F16" s="9">
        <v>713</v>
      </c>
      <c r="G16" s="16">
        <v>37076</v>
      </c>
      <c r="H16" s="13"/>
    </row>
    <row r="17" spans="1:8" ht="12.75">
      <c r="A17" s="8">
        <v>6</v>
      </c>
      <c r="B17" s="8" t="s">
        <v>201</v>
      </c>
      <c r="C17" s="9" t="s">
        <v>308</v>
      </c>
      <c r="D17" s="10" t="s">
        <v>300</v>
      </c>
      <c r="E17" s="11" t="s">
        <v>20</v>
      </c>
      <c r="F17" s="9">
        <v>157</v>
      </c>
      <c r="G17" s="16">
        <v>6484.1</v>
      </c>
      <c r="H17" s="13"/>
    </row>
    <row r="18" spans="1:8" ht="12.75">
      <c r="A18" s="8">
        <v>7</v>
      </c>
      <c r="B18" s="8" t="s">
        <v>201</v>
      </c>
      <c r="C18" s="9" t="s">
        <v>308</v>
      </c>
      <c r="D18" s="10" t="s">
        <v>311</v>
      </c>
      <c r="E18" s="11" t="s">
        <v>20</v>
      </c>
      <c r="F18" s="9">
        <v>1</v>
      </c>
      <c r="G18" s="16">
        <v>8.74</v>
      </c>
      <c r="H18" s="13"/>
    </row>
    <row r="19" spans="1:8" ht="12.75">
      <c r="A19" s="8">
        <v>8</v>
      </c>
      <c r="B19" s="8" t="s">
        <v>201</v>
      </c>
      <c r="C19" s="9" t="s">
        <v>308</v>
      </c>
      <c r="D19" s="10" t="s">
        <v>311</v>
      </c>
      <c r="E19" s="11" t="s">
        <v>20</v>
      </c>
      <c r="F19" s="9">
        <v>180</v>
      </c>
      <c r="G19" s="16">
        <v>1572.2</v>
      </c>
      <c r="H19" s="13"/>
    </row>
    <row r="20" spans="1:8" ht="12.75">
      <c r="A20" s="8">
        <v>9</v>
      </c>
      <c r="B20" s="8" t="s">
        <v>201</v>
      </c>
      <c r="C20" s="9" t="s">
        <v>308</v>
      </c>
      <c r="D20" s="10" t="s">
        <v>312</v>
      </c>
      <c r="E20" s="11" t="s">
        <v>20</v>
      </c>
      <c r="F20" s="9">
        <v>96</v>
      </c>
      <c r="G20" s="16">
        <v>2160</v>
      </c>
      <c r="H20" s="13"/>
    </row>
    <row r="21" spans="1:8" ht="12.75">
      <c r="A21" s="8">
        <v>10</v>
      </c>
      <c r="B21" s="8" t="s">
        <v>201</v>
      </c>
      <c r="C21" s="9" t="s">
        <v>308</v>
      </c>
      <c r="D21" s="10" t="s">
        <v>313</v>
      </c>
      <c r="E21" s="11" t="s">
        <v>20</v>
      </c>
      <c r="F21" s="9">
        <v>20</v>
      </c>
      <c r="G21" s="16">
        <v>300</v>
      </c>
      <c r="H21" s="13"/>
    </row>
    <row r="22" spans="1:8" ht="12.75">
      <c r="A22" s="8">
        <v>11</v>
      </c>
      <c r="B22" s="8" t="s">
        <v>201</v>
      </c>
      <c r="C22" s="9" t="s">
        <v>308</v>
      </c>
      <c r="D22" s="10" t="s">
        <v>313</v>
      </c>
      <c r="E22" s="11" t="s">
        <v>20</v>
      </c>
      <c r="F22" s="9">
        <v>33</v>
      </c>
      <c r="G22" s="16">
        <v>495</v>
      </c>
      <c r="H22" s="13"/>
    </row>
    <row r="23" spans="1:8" ht="12.75">
      <c r="A23" s="8">
        <v>12</v>
      </c>
      <c r="B23" s="8" t="s">
        <v>201</v>
      </c>
      <c r="C23" s="9" t="s">
        <v>308</v>
      </c>
      <c r="D23" s="10" t="s">
        <v>314</v>
      </c>
      <c r="E23" s="11" t="s">
        <v>20</v>
      </c>
      <c r="F23" s="9">
        <v>431</v>
      </c>
      <c r="G23" s="16">
        <v>3081.65</v>
      </c>
      <c r="H23" s="13"/>
    </row>
    <row r="24" spans="1:8" ht="12.75">
      <c r="A24" s="8">
        <v>13</v>
      </c>
      <c r="B24" s="8" t="s">
        <v>201</v>
      </c>
      <c r="C24" s="9" t="s">
        <v>308</v>
      </c>
      <c r="D24" s="10" t="s">
        <v>314</v>
      </c>
      <c r="E24" s="11" t="s">
        <v>20</v>
      </c>
      <c r="F24" s="9">
        <v>1000</v>
      </c>
      <c r="G24" s="16">
        <v>7150</v>
      </c>
      <c r="H24" s="13"/>
    </row>
    <row r="25" spans="1:8" ht="12.75">
      <c r="A25" s="8">
        <v>14</v>
      </c>
      <c r="B25" s="8" t="s">
        <v>201</v>
      </c>
      <c r="C25" s="9" t="s">
        <v>308</v>
      </c>
      <c r="D25" s="10" t="s">
        <v>315</v>
      </c>
      <c r="E25" s="11" t="s">
        <v>20</v>
      </c>
      <c r="F25" s="9">
        <v>2146</v>
      </c>
      <c r="G25" s="16">
        <v>33327.38</v>
      </c>
      <c r="H25" s="13"/>
    </row>
    <row r="26" spans="1:8" ht="12.75">
      <c r="A26" s="8">
        <v>15</v>
      </c>
      <c r="B26" s="8" t="s">
        <v>201</v>
      </c>
      <c r="C26" s="9" t="s">
        <v>308</v>
      </c>
      <c r="D26" s="10" t="s">
        <v>316</v>
      </c>
      <c r="E26" s="11" t="s">
        <v>20</v>
      </c>
      <c r="F26" s="9">
        <v>4708</v>
      </c>
      <c r="G26" s="16">
        <v>2418.68</v>
      </c>
      <c r="H26" s="13"/>
    </row>
    <row r="27" spans="1:8" ht="12.75">
      <c r="A27" s="8">
        <v>16</v>
      </c>
      <c r="B27" s="8" t="s">
        <v>201</v>
      </c>
      <c r="C27" s="9" t="s">
        <v>308</v>
      </c>
      <c r="D27" s="10" t="s">
        <v>316</v>
      </c>
      <c r="E27" s="11" t="s">
        <v>20</v>
      </c>
      <c r="F27" s="9">
        <v>46</v>
      </c>
      <c r="G27" s="16">
        <v>232.76</v>
      </c>
      <c r="H27" s="16"/>
    </row>
    <row r="28" spans="1:8" ht="12.75">
      <c r="A28" s="8">
        <v>17</v>
      </c>
      <c r="B28" s="8" t="s">
        <v>201</v>
      </c>
      <c r="C28" s="9" t="s">
        <v>308</v>
      </c>
      <c r="D28" s="10" t="s">
        <v>317</v>
      </c>
      <c r="E28" s="11" t="s">
        <v>13</v>
      </c>
      <c r="F28" s="9">
        <v>524</v>
      </c>
      <c r="G28" s="16">
        <v>361.56</v>
      </c>
      <c r="H28" s="16"/>
    </row>
    <row r="29" spans="1:8" ht="12.75">
      <c r="A29" s="8">
        <v>18</v>
      </c>
      <c r="B29" s="8" t="s">
        <v>201</v>
      </c>
      <c r="C29" s="9" t="s">
        <v>308</v>
      </c>
      <c r="D29" s="10" t="s">
        <v>318</v>
      </c>
      <c r="E29" s="9" t="s">
        <v>20</v>
      </c>
      <c r="F29" s="9">
        <v>47</v>
      </c>
      <c r="G29" s="16">
        <v>488.8</v>
      </c>
      <c r="H29" s="16"/>
    </row>
    <row r="30" spans="1:8" ht="12.75">
      <c r="A30" s="8">
        <v>19</v>
      </c>
      <c r="B30" s="8" t="s">
        <v>201</v>
      </c>
      <c r="C30" s="9" t="s">
        <v>308</v>
      </c>
      <c r="D30" s="10" t="s">
        <v>318</v>
      </c>
      <c r="E30" s="9" t="s">
        <v>20</v>
      </c>
      <c r="F30" s="9">
        <v>477</v>
      </c>
      <c r="G30" s="16">
        <v>4960.8</v>
      </c>
      <c r="H30" s="16"/>
    </row>
    <row r="31" spans="1:8" ht="12.75">
      <c r="A31" s="8">
        <v>20</v>
      </c>
      <c r="B31" s="8"/>
      <c r="C31" s="9"/>
      <c r="D31" s="10" t="s">
        <v>319</v>
      </c>
      <c r="E31" s="9"/>
      <c r="F31" s="9"/>
      <c r="G31" s="16">
        <v>40134.22</v>
      </c>
      <c r="H31" s="16"/>
    </row>
    <row r="32" spans="1:8" ht="12.75">
      <c r="A32" s="69" t="s">
        <v>21</v>
      </c>
      <c r="B32" s="70"/>
      <c r="C32" s="70"/>
      <c r="D32" s="70"/>
      <c r="E32" s="70"/>
      <c r="F32" s="71"/>
      <c r="G32" s="13">
        <v>410966.81</v>
      </c>
      <c r="H32" s="13">
        <v>21341506.4</v>
      </c>
    </row>
    <row r="33" spans="1:8" ht="12.75">
      <c r="A33" s="8">
        <v>1</v>
      </c>
      <c r="B33" s="8" t="s">
        <v>22</v>
      </c>
      <c r="C33" s="9" t="s">
        <v>308</v>
      </c>
      <c r="D33" s="10" t="s">
        <v>25</v>
      </c>
      <c r="E33" s="9" t="s">
        <v>20</v>
      </c>
      <c r="F33" s="9">
        <v>4420</v>
      </c>
      <c r="G33" s="16">
        <v>13260</v>
      </c>
      <c r="H33" s="16"/>
    </row>
    <row r="34" spans="1:8" ht="12.75">
      <c r="A34" s="8">
        <v>2</v>
      </c>
      <c r="B34" s="8" t="s">
        <v>22</v>
      </c>
      <c r="C34" s="9" t="s">
        <v>308</v>
      </c>
      <c r="D34" s="10" t="s">
        <v>320</v>
      </c>
      <c r="E34" s="9" t="s">
        <v>20</v>
      </c>
      <c r="F34" s="9">
        <v>1705</v>
      </c>
      <c r="G34" s="16">
        <v>3648.7</v>
      </c>
      <c r="H34" s="16"/>
    </row>
    <row r="35" spans="1:8" ht="12.75">
      <c r="A35" s="8">
        <v>3</v>
      </c>
      <c r="B35" s="8" t="s">
        <v>22</v>
      </c>
      <c r="C35" s="9" t="s">
        <v>308</v>
      </c>
      <c r="D35" s="10" t="s">
        <v>321</v>
      </c>
      <c r="E35" s="9" t="s">
        <v>20</v>
      </c>
      <c r="F35" s="9">
        <v>2700</v>
      </c>
      <c r="G35" s="16">
        <v>2511</v>
      </c>
      <c r="H35" s="16"/>
    </row>
    <row r="36" spans="1:8" ht="12.75">
      <c r="A36" s="8">
        <v>4</v>
      </c>
      <c r="B36" s="8" t="s">
        <v>22</v>
      </c>
      <c r="C36" s="9" t="s">
        <v>308</v>
      </c>
      <c r="D36" s="10" t="s">
        <v>319</v>
      </c>
      <c r="E36" s="9"/>
      <c r="F36" s="9"/>
      <c r="G36" s="16">
        <v>6071.2</v>
      </c>
      <c r="H36" s="16"/>
    </row>
    <row r="37" spans="1:8" ht="12.75">
      <c r="A37" s="69" t="s">
        <v>21</v>
      </c>
      <c r="B37" s="70"/>
      <c r="C37" s="70"/>
      <c r="D37" s="70"/>
      <c r="E37" s="70"/>
      <c r="F37" s="71"/>
      <c r="G37" s="13">
        <f>SUM(G33:G36)</f>
        <v>25490.9</v>
      </c>
      <c r="H37" s="13">
        <v>1323742.4</v>
      </c>
    </row>
    <row r="38" spans="1:8" ht="12.75">
      <c r="A38" s="8">
        <v>1</v>
      </c>
      <c r="B38" s="8" t="s">
        <v>22</v>
      </c>
      <c r="C38" s="9" t="s">
        <v>308</v>
      </c>
      <c r="D38" s="10" t="s">
        <v>414</v>
      </c>
      <c r="E38" s="9" t="s">
        <v>20</v>
      </c>
      <c r="F38" s="9">
        <v>195</v>
      </c>
      <c r="G38" s="16">
        <v>2636.4</v>
      </c>
      <c r="H38" s="16"/>
    </row>
    <row r="39" spans="1:8" ht="12.75">
      <c r="A39" s="8">
        <v>2</v>
      </c>
      <c r="B39" s="8" t="s">
        <v>22</v>
      </c>
      <c r="C39" s="9" t="s">
        <v>308</v>
      </c>
      <c r="D39" s="10" t="s">
        <v>415</v>
      </c>
      <c r="E39" s="9" t="s">
        <v>20</v>
      </c>
      <c r="F39" s="9">
        <v>370</v>
      </c>
      <c r="G39" s="16">
        <v>7292.7</v>
      </c>
      <c r="H39" s="16"/>
    </row>
    <row r="40" spans="1:8" ht="12.75">
      <c r="A40" s="8">
        <v>3</v>
      </c>
      <c r="B40" s="8" t="s">
        <v>22</v>
      </c>
      <c r="C40" s="9" t="s">
        <v>308</v>
      </c>
      <c r="D40" s="10" t="s">
        <v>416</v>
      </c>
      <c r="E40" s="9" t="s">
        <v>20</v>
      </c>
      <c r="F40" s="9">
        <v>185</v>
      </c>
      <c r="G40" s="16">
        <v>7862.5</v>
      </c>
      <c r="H40" s="16"/>
    </row>
    <row r="41" spans="1:8" ht="12.75">
      <c r="A41" s="8">
        <v>4</v>
      </c>
      <c r="B41" s="8" t="s">
        <v>22</v>
      </c>
      <c r="C41" s="9" t="s">
        <v>308</v>
      </c>
      <c r="D41" s="10" t="s">
        <v>417</v>
      </c>
      <c r="E41" s="9" t="s">
        <v>20</v>
      </c>
      <c r="F41" s="9">
        <v>720</v>
      </c>
      <c r="G41" s="16">
        <v>16200</v>
      </c>
      <c r="H41" s="16"/>
    </row>
    <row r="42" spans="1:8" ht="12.75">
      <c r="A42" s="8">
        <v>5</v>
      </c>
      <c r="B42" s="8" t="s">
        <v>22</v>
      </c>
      <c r="C42" s="9" t="s">
        <v>308</v>
      </c>
      <c r="D42" s="10" t="s">
        <v>313</v>
      </c>
      <c r="E42" s="9" t="s">
        <v>20</v>
      </c>
      <c r="F42" s="9">
        <v>690</v>
      </c>
      <c r="G42" s="16">
        <v>10350</v>
      </c>
      <c r="H42" s="16"/>
    </row>
    <row r="43" spans="1:8" ht="12.75">
      <c r="A43" s="8"/>
      <c r="B43" s="8"/>
      <c r="C43" s="9"/>
      <c r="D43" s="10" t="s">
        <v>302</v>
      </c>
      <c r="E43" s="9"/>
      <c r="F43" s="9"/>
      <c r="G43" s="16">
        <v>14677.35</v>
      </c>
      <c r="H43" s="16"/>
    </row>
    <row r="44" spans="1:8" ht="12.75">
      <c r="A44" s="69" t="s">
        <v>418</v>
      </c>
      <c r="B44" s="70"/>
      <c r="C44" s="70"/>
      <c r="D44" s="70"/>
      <c r="E44" s="70"/>
      <c r="F44" s="71"/>
      <c r="G44" s="13">
        <f>SUM(G38:G43)</f>
        <v>59018.95</v>
      </c>
      <c r="H44" s="13">
        <v>3216214.1</v>
      </c>
    </row>
    <row r="45" spans="1:8" ht="25.5">
      <c r="A45" s="8">
        <v>1</v>
      </c>
      <c r="B45" s="8" t="s">
        <v>274</v>
      </c>
      <c r="C45" s="9" t="s">
        <v>308</v>
      </c>
      <c r="D45" s="10" t="s">
        <v>607</v>
      </c>
      <c r="E45" s="9" t="s">
        <v>13</v>
      </c>
      <c r="F45" s="9">
        <v>200</v>
      </c>
      <c r="G45" s="16">
        <v>19960</v>
      </c>
      <c r="H45" s="16"/>
    </row>
    <row r="46" spans="1:8" ht="12.75">
      <c r="A46" s="69" t="s">
        <v>21</v>
      </c>
      <c r="B46" s="70"/>
      <c r="C46" s="70"/>
      <c r="D46" s="70"/>
      <c r="E46" s="70"/>
      <c r="F46" s="71"/>
      <c r="G46" s="13">
        <f>SUM(G45)</f>
        <v>19960</v>
      </c>
      <c r="H46" s="13">
        <v>1087817</v>
      </c>
    </row>
    <row r="47" spans="1:8" ht="12.75">
      <c r="A47" s="28"/>
      <c r="B47" s="28"/>
      <c r="C47" s="28"/>
      <c r="D47" s="27"/>
      <c r="E47" s="14"/>
      <c r="F47" s="14"/>
      <c r="G47" s="29"/>
      <c r="H47" s="29"/>
    </row>
    <row r="48" spans="1:8" ht="12.75">
      <c r="A48" s="28"/>
      <c r="B48" s="28"/>
      <c r="C48" s="28"/>
      <c r="D48" s="27"/>
      <c r="E48" s="14"/>
      <c r="F48" s="14"/>
      <c r="G48" s="29"/>
      <c r="H48" s="29"/>
    </row>
    <row r="49" spans="1:8" ht="12.75">
      <c r="A49" s="28"/>
      <c r="B49" s="28"/>
      <c r="C49" s="28"/>
      <c r="D49" s="27"/>
      <c r="E49" s="14"/>
      <c r="F49" s="14"/>
      <c r="G49" s="29"/>
      <c r="H49" s="29"/>
    </row>
    <row r="50" spans="1:8" ht="12.75">
      <c r="A50" s="28"/>
      <c r="B50" s="28"/>
      <c r="C50" s="28"/>
      <c r="D50" s="27"/>
      <c r="E50" s="14"/>
      <c r="F50" s="14"/>
      <c r="G50" s="29"/>
      <c r="H50" s="29"/>
    </row>
    <row r="51" spans="1:8" ht="12.75">
      <c r="A51" s="28"/>
      <c r="B51" s="28"/>
      <c r="C51" s="28"/>
      <c r="D51" s="27"/>
      <c r="E51" s="14"/>
      <c r="F51" s="14"/>
      <c r="G51" s="29"/>
      <c r="H51" s="29"/>
    </row>
    <row r="52" spans="1:8" ht="12.75">
      <c r="A52" s="28"/>
      <c r="B52" s="28"/>
      <c r="C52" s="28"/>
      <c r="D52" s="27"/>
      <c r="E52" s="14"/>
      <c r="F52" s="14"/>
      <c r="G52" s="29"/>
      <c r="H52" s="29"/>
    </row>
    <row r="53" spans="1:8" ht="12.75">
      <c r="A53" s="72" t="s">
        <v>24</v>
      </c>
      <c r="B53" s="73"/>
      <c r="C53" s="73"/>
      <c r="D53" s="73"/>
      <c r="E53" s="73"/>
      <c r="F53" s="74"/>
      <c r="G53" s="15">
        <f>G6+G8+G11+G32+G37+G44+G46</f>
        <v>526400.17</v>
      </c>
      <c r="H53" s="15">
        <f>H6+H8+H11+H32+H37+H44+H46</f>
        <v>27513280.9</v>
      </c>
    </row>
  </sheetData>
  <sheetProtection/>
  <mergeCells count="8">
    <mergeCell ref="A6:F6"/>
    <mergeCell ref="A8:F8"/>
    <mergeCell ref="A53:F53"/>
    <mergeCell ref="A11:F11"/>
    <mergeCell ref="A32:F32"/>
    <mergeCell ref="A37:F37"/>
    <mergeCell ref="A44:F44"/>
    <mergeCell ref="A46:F46"/>
  </mergeCells>
  <printOptions/>
  <pageMargins left="0.44" right="0.25" top="0.7480314960629921" bottom="0.7480314960629921" header="0.31496062992125984" footer="0.31496062992125984"/>
  <pageSetup horizontalDpi="600" verticalDpi="600" orientation="landscape" paperSize="9" r:id="rId1"/>
  <ignoredErrors>
    <ignoredError sqref="G11 G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181">
      <selection activeCell="E206" sqref="E206"/>
    </sheetView>
  </sheetViews>
  <sheetFormatPr defaultColWidth="9.140625" defaultRowHeight="15"/>
  <cols>
    <col min="1" max="1" width="6.421875" style="2" customWidth="1"/>
    <col min="2" max="2" width="15.00390625" style="2" customWidth="1"/>
    <col min="3" max="3" width="25.421875" style="2" customWidth="1"/>
    <col min="4" max="4" width="41.140625" style="2" customWidth="1"/>
    <col min="5" max="6" width="9.140625" style="2" customWidth="1"/>
    <col min="7" max="7" width="15.57421875" style="2" customWidth="1"/>
    <col min="8" max="8" width="16.7109375" style="2" customWidth="1"/>
    <col min="9" max="16384" width="9.140625" style="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8">
        <v>1</v>
      </c>
      <c r="B5" s="8" t="s">
        <v>27</v>
      </c>
      <c r="C5" s="9" t="s">
        <v>28</v>
      </c>
      <c r="D5" s="17" t="s">
        <v>29</v>
      </c>
      <c r="E5" s="18" t="s">
        <v>30</v>
      </c>
      <c r="F5" s="18">
        <v>2500</v>
      </c>
      <c r="G5" s="35">
        <v>25000</v>
      </c>
      <c r="H5" s="35">
        <f>G5*50.2393</f>
        <v>1255982.5</v>
      </c>
    </row>
    <row r="6" spans="1:8" ht="25.5">
      <c r="A6" s="8">
        <v>2</v>
      </c>
      <c r="B6" s="8" t="s">
        <v>27</v>
      </c>
      <c r="C6" s="9" t="s">
        <v>28</v>
      </c>
      <c r="D6" s="17" t="s">
        <v>31</v>
      </c>
      <c r="E6" s="18" t="s">
        <v>30</v>
      </c>
      <c r="F6" s="18">
        <v>1000</v>
      </c>
      <c r="G6" s="35">
        <v>176.15</v>
      </c>
      <c r="H6" s="35">
        <f aca="true" t="shared" si="0" ref="H6:H69">G6*50.2393</f>
        <v>8849.652695</v>
      </c>
    </row>
    <row r="7" spans="1:8" ht="39.75" customHeight="1">
      <c r="A7" s="8">
        <v>3</v>
      </c>
      <c r="B7" s="8" t="s">
        <v>27</v>
      </c>
      <c r="C7" s="9" t="s">
        <v>28</v>
      </c>
      <c r="D7" s="19" t="s">
        <v>32</v>
      </c>
      <c r="E7" s="18" t="s">
        <v>30</v>
      </c>
      <c r="F7" s="18">
        <v>7</v>
      </c>
      <c r="G7" s="35">
        <v>1750</v>
      </c>
      <c r="H7" s="35">
        <f t="shared" si="0"/>
        <v>87918.775</v>
      </c>
    </row>
    <row r="8" spans="1:8" ht="25.5">
      <c r="A8" s="8">
        <v>4</v>
      </c>
      <c r="B8" s="8" t="s">
        <v>27</v>
      </c>
      <c r="C8" s="9" t="s">
        <v>28</v>
      </c>
      <c r="D8" s="17" t="s">
        <v>33</v>
      </c>
      <c r="E8" s="18" t="s">
        <v>34</v>
      </c>
      <c r="F8" s="18">
        <v>12</v>
      </c>
      <c r="G8" s="35">
        <v>12</v>
      </c>
      <c r="H8" s="35">
        <f t="shared" si="0"/>
        <v>602.8716</v>
      </c>
    </row>
    <row r="9" spans="1:8" ht="25.5">
      <c r="A9" s="8">
        <v>5</v>
      </c>
      <c r="B9" s="8" t="s">
        <v>27</v>
      </c>
      <c r="C9" s="9" t="s">
        <v>28</v>
      </c>
      <c r="D9" s="17" t="s">
        <v>35</v>
      </c>
      <c r="E9" s="18" t="s">
        <v>30</v>
      </c>
      <c r="F9" s="18">
        <v>1</v>
      </c>
      <c r="G9" s="35">
        <v>5</v>
      </c>
      <c r="H9" s="35">
        <f t="shared" si="0"/>
        <v>251.19650000000001</v>
      </c>
    </row>
    <row r="10" spans="1:8" ht="12.75">
      <c r="A10" s="8">
        <v>6</v>
      </c>
      <c r="B10" s="8" t="s">
        <v>27</v>
      </c>
      <c r="C10" s="9" t="s">
        <v>28</v>
      </c>
      <c r="D10" s="17" t="s">
        <v>36</v>
      </c>
      <c r="E10" s="18" t="s">
        <v>30</v>
      </c>
      <c r="F10" s="18">
        <v>1</v>
      </c>
      <c r="G10" s="35">
        <v>1</v>
      </c>
      <c r="H10" s="35">
        <f t="shared" si="0"/>
        <v>50.2393</v>
      </c>
    </row>
    <row r="11" spans="1:8" ht="12.75">
      <c r="A11" s="8">
        <v>7</v>
      </c>
      <c r="B11" s="8" t="s">
        <v>27</v>
      </c>
      <c r="C11" s="9" t="s">
        <v>28</v>
      </c>
      <c r="D11" s="17" t="s">
        <v>37</v>
      </c>
      <c r="E11" s="18" t="s">
        <v>30</v>
      </c>
      <c r="F11" s="18">
        <v>1</v>
      </c>
      <c r="G11" s="35">
        <v>1</v>
      </c>
      <c r="H11" s="35">
        <f t="shared" si="0"/>
        <v>50.2393</v>
      </c>
    </row>
    <row r="12" spans="1:8" ht="12.75">
      <c r="A12" s="8">
        <v>8</v>
      </c>
      <c r="B12" s="8" t="s">
        <v>27</v>
      </c>
      <c r="C12" s="9" t="s">
        <v>28</v>
      </c>
      <c r="D12" s="17" t="s">
        <v>38</v>
      </c>
      <c r="E12" s="18" t="s">
        <v>30</v>
      </c>
      <c r="F12" s="18">
        <v>1</v>
      </c>
      <c r="G12" s="35">
        <v>5</v>
      </c>
      <c r="H12" s="35">
        <f t="shared" si="0"/>
        <v>251.19650000000001</v>
      </c>
    </row>
    <row r="13" spans="1:8" ht="12.75">
      <c r="A13" s="8">
        <v>9</v>
      </c>
      <c r="B13" s="8" t="s">
        <v>27</v>
      </c>
      <c r="C13" s="9" t="s">
        <v>28</v>
      </c>
      <c r="D13" s="17" t="s">
        <v>39</v>
      </c>
      <c r="E13" s="18" t="s">
        <v>30</v>
      </c>
      <c r="F13" s="18">
        <v>1</v>
      </c>
      <c r="G13" s="35">
        <v>10</v>
      </c>
      <c r="H13" s="35">
        <f t="shared" si="0"/>
        <v>502.39300000000003</v>
      </c>
    </row>
    <row r="14" spans="1:8" ht="25.5">
      <c r="A14" s="8">
        <v>10</v>
      </c>
      <c r="B14" s="8" t="s">
        <v>27</v>
      </c>
      <c r="C14" s="9" t="s">
        <v>28</v>
      </c>
      <c r="D14" s="17" t="s">
        <v>40</v>
      </c>
      <c r="E14" s="18" t="s">
        <v>30</v>
      </c>
      <c r="F14" s="18">
        <v>24</v>
      </c>
      <c r="G14" s="35">
        <v>12</v>
      </c>
      <c r="H14" s="35">
        <f t="shared" si="0"/>
        <v>602.8716</v>
      </c>
    </row>
    <row r="15" spans="1:8" ht="12.75">
      <c r="A15" s="8">
        <v>11</v>
      </c>
      <c r="B15" s="8" t="s">
        <v>27</v>
      </c>
      <c r="C15" s="9" t="s">
        <v>28</v>
      </c>
      <c r="D15" s="17" t="s">
        <v>41</v>
      </c>
      <c r="E15" s="18" t="s">
        <v>34</v>
      </c>
      <c r="F15" s="18">
        <v>1</v>
      </c>
      <c r="G15" s="35">
        <v>2</v>
      </c>
      <c r="H15" s="35">
        <f t="shared" si="0"/>
        <v>100.4786</v>
      </c>
    </row>
    <row r="16" spans="1:8" ht="25.5">
      <c r="A16" s="8">
        <v>12</v>
      </c>
      <c r="B16" s="8" t="s">
        <v>27</v>
      </c>
      <c r="C16" s="9" t="s">
        <v>28</v>
      </c>
      <c r="D16" s="17" t="s">
        <v>42</v>
      </c>
      <c r="E16" s="18" t="s">
        <v>30</v>
      </c>
      <c r="F16" s="18">
        <v>1</v>
      </c>
      <c r="G16" s="35">
        <v>20</v>
      </c>
      <c r="H16" s="35">
        <f t="shared" si="0"/>
        <v>1004.7860000000001</v>
      </c>
    </row>
    <row r="17" spans="1:8" ht="12.75">
      <c r="A17" s="8">
        <v>13</v>
      </c>
      <c r="B17" s="8" t="s">
        <v>27</v>
      </c>
      <c r="C17" s="9" t="s">
        <v>28</v>
      </c>
      <c r="D17" s="17" t="s">
        <v>43</v>
      </c>
      <c r="E17" s="18" t="s">
        <v>30</v>
      </c>
      <c r="F17" s="18">
        <v>1</v>
      </c>
      <c r="G17" s="35">
        <v>5</v>
      </c>
      <c r="H17" s="35">
        <f t="shared" si="0"/>
        <v>251.19650000000001</v>
      </c>
    </row>
    <row r="18" spans="1:8" ht="12.75">
      <c r="A18" s="8">
        <v>14</v>
      </c>
      <c r="B18" s="8" t="s">
        <v>27</v>
      </c>
      <c r="C18" s="9" t="s">
        <v>28</v>
      </c>
      <c r="D18" s="17" t="s">
        <v>43</v>
      </c>
      <c r="E18" s="18" t="s">
        <v>30</v>
      </c>
      <c r="F18" s="18">
        <v>1</v>
      </c>
      <c r="G18" s="35">
        <v>5</v>
      </c>
      <c r="H18" s="35">
        <f t="shared" si="0"/>
        <v>251.19650000000001</v>
      </c>
    </row>
    <row r="19" spans="1:8" ht="12.75">
      <c r="A19" s="8">
        <v>15</v>
      </c>
      <c r="B19" s="8" t="s">
        <v>27</v>
      </c>
      <c r="C19" s="9" t="s">
        <v>28</v>
      </c>
      <c r="D19" s="17" t="s">
        <v>44</v>
      </c>
      <c r="E19" s="18" t="s">
        <v>30</v>
      </c>
      <c r="F19" s="18">
        <v>1</v>
      </c>
      <c r="G19" s="35">
        <v>3.18</v>
      </c>
      <c r="H19" s="35">
        <f t="shared" si="0"/>
        <v>159.760974</v>
      </c>
    </row>
    <row r="20" spans="1:8" ht="12.75">
      <c r="A20" s="8">
        <v>16</v>
      </c>
      <c r="B20" s="8" t="s">
        <v>27</v>
      </c>
      <c r="C20" s="9" t="s">
        <v>28</v>
      </c>
      <c r="D20" s="17" t="s">
        <v>45</v>
      </c>
      <c r="E20" s="18" t="s">
        <v>30</v>
      </c>
      <c r="F20" s="18">
        <v>3</v>
      </c>
      <c r="G20" s="35">
        <v>165.84</v>
      </c>
      <c r="H20" s="35">
        <f t="shared" si="0"/>
        <v>8331.685512</v>
      </c>
    </row>
    <row r="21" spans="1:8" ht="12.75">
      <c r="A21" s="8">
        <v>17</v>
      </c>
      <c r="B21" s="8" t="s">
        <v>27</v>
      </c>
      <c r="C21" s="9" t="s">
        <v>28</v>
      </c>
      <c r="D21" s="17" t="s">
        <v>46</v>
      </c>
      <c r="E21" s="18" t="s">
        <v>30</v>
      </c>
      <c r="F21" s="18">
        <v>128</v>
      </c>
      <c r="G21" s="35">
        <v>80</v>
      </c>
      <c r="H21" s="35">
        <f t="shared" si="0"/>
        <v>4019.1440000000002</v>
      </c>
    </row>
    <row r="22" spans="1:8" ht="12.75">
      <c r="A22" s="8">
        <v>18</v>
      </c>
      <c r="B22" s="8" t="s">
        <v>27</v>
      </c>
      <c r="C22" s="9" t="s">
        <v>28</v>
      </c>
      <c r="D22" s="17" t="s">
        <v>47</v>
      </c>
      <c r="E22" s="18" t="s">
        <v>30</v>
      </c>
      <c r="F22" s="18">
        <v>64</v>
      </c>
      <c r="G22" s="35">
        <v>40</v>
      </c>
      <c r="H22" s="35">
        <f t="shared" si="0"/>
        <v>2009.5720000000001</v>
      </c>
    </row>
    <row r="23" spans="1:8" ht="12.75">
      <c r="A23" s="8">
        <v>19</v>
      </c>
      <c r="B23" s="8" t="s">
        <v>27</v>
      </c>
      <c r="C23" s="9" t="s">
        <v>28</v>
      </c>
      <c r="D23" s="17" t="s">
        <v>47</v>
      </c>
      <c r="E23" s="18" t="s">
        <v>30</v>
      </c>
      <c r="F23" s="18">
        <v>64</v>
      </c>
      <c r="G23" s="35">
        <v>40</v>
      </c>
      <c r="H23" s="35">
        <f t="shared" si="0"/>
        <v>2009.5720000000001</v>
      </c>
    </row>
    <row r="24" spans="1:8" ht="12.75">
      <c r="A24" s="8">
        <v>20</v>
      </c>
      <c r="B24" s="8" t="s">
        <v>27</v>
      </c>
      <c r="C24" s="9" t="s">
        <v>28</v>
      </c>
      <c r="D24" s="17" t="s">
        <v>48</v>
      </c>
      <c r="E24" s="18" t="s">
        <v>30</v>
      </c>
      <c r="F24" s="18">
        <v>76</v>
      </c>
      <c r="G24" s="35">
        <v>19</v>
      </c>
      <c r="H24" s="35">
        <f t="shared" si="0"/>
        <v>954.5467</v>
      </c>
    </row>
    <row r="25" spans="1:8" ht="25.5">
      <c r="A25" s="8">
        <v>21</v>
      </c>
      <c r="B25" s="8" t="s">
        <v>27</v>
      </c>
      <c r="C25" s="9" t="s">
        <v>28</v>
      </c>
      <c r="D25" s="17" t="s">
        <v>49</v>
      </c>
      <c r="E25" s="18" t="s">
        <v>30</v>
      </c>
      <c r="F25" s="18">
        <v>100</v>
      </c>
      <c r="G25" s="35">
        <v>200</v>
      </c>
      <c r="H25" s="35">
        <f t="shared" si="0"/>
        <v>10047.86</v>
      </c>
    </row>
    <row r="26" spans="1:8" ht="25.5">
      <c r="A26" s="8">
        <v>22</v>
      </c>
      <c r="B26" s="8" t="s">
        <v>27</v>
      </c>
      <c r="C26" s="9" t="s">
        <v>28</v>
      </c>
      <c r="D26" s="17" t="s">
        <v>50</v>
      </c>
      <c r="E26" s="18" t="s">
        <v>30</v>
      </c>
      <c r="F26" s="18">
        <v>50</v>
      </c>
      <c r="G26" s="35">
        <v>82.9</v>
      </c>
      <c r="H26" s="35">
        <f t="shared" si="0"/>
        <v>4164.8379700000005</v>
      </c>
    </row>
    <row r="27" spans="1:8" ht="25.5">
      <c r="A27" s="8">
        <v>23</v>
      </c>
      <c r="B27" s="8" t="s">
        <v>27</v>
      </c>
      <c r="C27" s="9" t="s">
        <v>28</v>
      </c>
      <c r="D27" s="17" t="s">
        <v>51</v>
      </c>
      <c r="E27" s="18" t="s">
        <v>30</v>
      </c>
      <c r="F27" s="18">
        <v>64</v>
      </c>
      <c r="G27" s="35">
        <v>40</v>
      </c>
      <c r="H27" s="35">
        <f t="shared" si="0"/>
        <v>2009.5720000000001</v>
      </c>
    </row>
    <row r="28" spans="1:8" ht="25.5">
      <c r="A28" s="8">
        <v>24</v>
      </c>
      <c r="B28" s="8" t="s">
        <v>27</v>
      </c>
      <c r="C28" s="9" t="s">
        <v>28</v>
      </c>
      <c r="D28" s="17" t="s">
        <v>52</v>
      </c>
      <c r="E28" s="18" t="s">
        <v>30</v>
      </c>
      <c r="F28" s="18">
        <v>20</v>
      </c>
      <c r="G28" s="35">
        <v>45.02</v>
      </c>
      <c r="H28" s="35">
        <f t="shared" si="0"/>
        <v>2261.773286</v>
      </c>
    </row>
    <row r="29" spans="1:8" ht="25.5">
      <c r="A29" s="8">
        <v>25</v>
      </c>
      <c r="B29" s="8" t="s">
        <v>27</v>
      </c>
      <c r="C29" s="9" t="s">
        <v>28</v>
      </c>
      <c r="D29" s="17" t="s">
        <v>53</v>
      </c>
      <c r="E29" s="18" t="s">
        <v>30</v>
      </c>
      <c r="F29" s="18">
        <v>50</v>
      </c>
      <c r="G29" s="35">
        <v>97.3</v>
      </c>
      <c r="H29" s="35">
        <f t="shared" si="0"/>
        <v>4888.28389</v>
      </c>
    </row>
    <row r="30" spans="1:8" ht="25.5">
      <c r="A30" s="8">
        <v>26</v>
      </c>
      <c r="B30" s="8" t="s">
        <v>27</v>
      </c>
      <c r="C30" s="9" t="s">
        <v>28</v>
      </c>
      <c r="D30" s="17" t="s">
        <v>54</v>
      </c>
      <c r="E30" s="18" t="s">
        <v>30</v>
      </c>
      <c r="F30" s="18">
        <v>150</v>
      </c>
      <c r="G30" s="35">
        <v>273.39</v>
      </c>
      <c r="H30" s="35">
        <f t="shared" si="0"/>
        <v>13734.922227</v>
      </c>
    </row>
    <row r="31" spans="1:8" ht="25.5">
      <c r="A31" s="8">
        <v>27</v>
      </c>
      <c r="B31" s="8" t="s">
        <v>27</v>
      </c>
      <c r="C31" s="9" t="s">
        <v>28</v>
      </c>
      <c r="D31" s="17" t="s">
        <v>55</v>
      </c>
      <c r="E31" s="18" t="s">
        <v>30</v>
      </c>
      <c r="F31" s="18">
        <v>50</v>
      </c>
      <c r="G31" s="35">
        <v>82.9</v>
      </c>
      <c r="H31" s="35">
        <f t="shared" si="0"/>
        <v>4164.8379700000005</v>
      </c>
    </row>
    <row r="32" spans="1:8" ht="25.5">
      <c r="A32" s="8">
        <v>28</v>
      </c>
      <c r="B32" s="8" t="s">
        <v>27</v>
      </c>
      <c r="C32" s="9" t="s">
        <v>28</v>
      </c>
      <c r="D32" s="17" t="s">
        <v>56</v>
      </c>
      <c r="E32" s="18" t="s">
        <v>30</v>
      </c>
      <c r="F32" s="18">
        <v>50</v>
      </c>
      <c r="G32" s="35">
        <v>91.13</v>
      </c>
      <c r="H32" s="35">
        <f t="shared" si="0"/>
        <v>4578.307409</v>
      </c>
    </row>
    <row r="33" spans="1:8" ht="25.5">
      <c r="A33" s="8">
        <v>29</v>
      </c>
      <c r="B33" s="8" t="s">
        <v>27</v>
      </c>
      <c r="C33" s="9" t="s">
        <v>28</v>
      </c>
      <c r="D33" s="17" t="s">
        <v>57</v>
      </c>
      <c r="E33" s="18" t="s">
        <v>30</v>
      </c>
      <c r="F33" s="18">
        <v>60</v>
      </c>
      <c r="G33" s="35">
        <v>147.18</v>
      </c>
      <c r="H33" s="35">
        <f t="shared" si="0"/>
        <v>7394.220174</v>
      </c>
    </row>
    <row r="34" spans="1:8" ht="25.5">
      <c r="A34" s="8">
        <v>30</v>
      </c>
      <c r="B34" s="8" t="s">
        <v>27</v>
      </c>
      <c r="C34" s="9" t="s">
        <v>28</v>
      </c>
      <c r="D34" s="17" t="s">
        <v>58</v>
      </c>
      <c r="E34" s="18" t="s">
        <v>30</v>
      </c>
      <c r="F34" s="18">
        <v>50</v>
      </c>
      <c r="G34" s="35">
        <v>62.63</v>
      </c>
      <c r="H34" s="35">
        <f t="shared" si="0"/>
        <v>3146.487359</v>
      </c>
    </row>
    <row r="35" spans="1:8" ht="25.5">
      <c r="A35" s="8">
        <v>31</v>
      </c>
      <c r="B35" s="8" t="s">
        <v>27</v>
      </c>
      <c r="C35" s="9" t="s">
        <v>28</v>
      </c>
      <c r="D35" s="17" t="s">
        <v>59</v>
      </c>
      <c r="E35" s="18" t="s">
        <v>30</v>
      </c>
      <c r="F35" s="18">
        <v>50</v>
      </c>
      <c r="G35" s="35">
        <v>110.59</v>
      </c>
      <c r="H35" s="35">
        <f t="shared" si="0"/>
        <v>5555.9641870000005</v>
      </c>
    </row>
    <row r="36" spans="1:8" ht="25.5">
      <c r="A36" s="8">
        <v>32</v>
      </c>
      <c r="B36" s="8" t="s">
        <v>27</v>
      </c>
      <c r="C36" s="9" t="s">
        <v>28</v>
      </c>
      <c r="D36" s="17" t="s">
        <v>56</v>
      </c>
      <c r="E36" s="18" t="s">
        <v>30</v>
      </c>
      <c r="F36" s="18">
        <v>50</v>
      </c>
      <c r="G36" s="35">
        <v>91.13</v>
      </c>
      <c r="H36" s="35">
        <f t="shared" si="0"/>
        <v>4578.307409</v>
      </c>
    </row>
    <row r="37" spans="1:8" ht="25.5">
      <c r="A37" s="8">
        <v>33</v>
      </c>
      <c r="B37" s="8" t="s">
        <v>27</v>
      </c>
      <c r="C37" s="9" t="s">
        <v>28</v>
      </c>
      <c r="D37" s="17" t="s">
        <v>60</v>
      </c>
      <c r="E37" s="18" t="s">
        <v>30</v>
      </c>
      <c r="F37" s="18">
        <v>40</v>
      </c>
      <c r="G37" s="35">
        <v>90.04</v>
      </c>
      <c r="H37" s="35">
        <f t="shared" si="0"/>
        <v>4523.546572</v>
      </c>
    </row>
    <row r="38" spans="1:8" ht="25.5">
      <c r="A38" s="8">
        <v>34</v>
      </c>
      <c r="B38" s="8" t="s">
        <v>27</v>
      </c>
      <c r="C38" s="9" t="s">
        <v>28</v>
      </c>
      <c r="D38" s="17" t="s">
        <v>61</v>
      </c>
      <c r="E38" s="18" t="s">
        <v>30</v>
      </c>
      <c r="F38" s="18">
        <v>2450</v>
      </c>
      <c r="G38" s="35">
        <v>2842</v>
      </c>
      <c r="H38" s="35">
        <f t="shared" si="0"/>
        <v>142780.0906</v>
      </c>
    </row>
    <row r="39" spans="1:8" ht="25.5">
      <c r="A39" s="8">
        <v>35</v>
      </c>
      <c r="B39" s="8" t="s">
        <v>27</v>
      </c>
      <c r="C39" s="9" t="s">
        <v>28</v>
      </c>
      <c r="D39" s="17" t="s">
        <v>62</v>
      </c>
      <c r="E39" s="18" t="s">
        <v>30</v>
      </c>
      <c r="F39" s="18">
        <v>20</v>
      </c>
      <c r="G39" s="35">
        <v>69.89</v>
      </c>
      <c r="H39" s="35">
        <f t="shared" si="0"/>
        <v>3511.224677</v>
      </c>
    </row>
    <row r="40" spans="1:8" ht="25.5">
      <c r="A40" s="8">
        <v>36</v>
      </c>
      <c r="B40" s="8" t="s">
        <v>27</v>
      </c>
      <c r="C40" s="9" t="s">
        <v>28</v>
      </c>
      <c r="D40" s="17" t="s">
        <v>56</v>
      </c>
      <c r="E40" s="18" t="s">
        <v>30</v>
      </c>
      <c r="F40" s="18">
        <v>50</v>
      </c>
      <c r="G40" s="35">
        <v>91.13</v>
      </c>
      <c r="H40" s="35">
        <f t="shared" si="0"/>
        <v>4578.307409</v>
      </c>
    </row>
    <row r="41" spans="1:8" ht="25.5">
      <c r="A41" s="8">
        <v>37</v>
      </c>
      <c r="B41" s="8" t="s">
        <v>27</v>
      </c>
      <c r="C41" s="9" t="s">
        <v>28</v>
      </c>
      <c r="D41" s="17" t="s">
        <v>63</v>
      </c>
      <c r="E41" s="18" t="s">
        <v>30</v>
      </c>
      <c r="F41" s="18">
        <v>20</v>
      </c>
      <c r="G41" s="35">
        <v>45.02</v>
      </c>
      <c r="H41" s="35">
        <f t="shared" si="0"/>
        <v>2261.773286</v>
      </c>
    </row>
    <row r="42" spans="1:8" ht="25.5">
      <c r="A42" s="8">
        <v>38</v>
      </c>
      <c r="B42" s="8" t="s">
        <v>27</v>
      </c>
      <c r="C42" s="9" t="s">
        <v>28</v>
      </c>
      <c r="D42" s="17" t="s">
        <v>63</v>
      </c>
      <c r="E42" s="18" t="s">
        <v>30</v>
      </c>
      <c r="F42" s="18">
        <v>20</v>
      </c>
      <c r="G42" s="35">
        <v>45.02</v>
      </c>
      <c r="H42" s="35">
        <f t="shared" si="0"/>
        <v>2261.773286</v>
      </c>
    </row>
    <row r="43" spans="1:8" ht="12.75">
      <c r="A43" s="8">
        <v>39</v>
      </c>
      <c r="B43" s="8" t="s">
        <v>27</v>
      </c>
      <c r="C43" s="9" t="s">
        <v>28</v>
      </c>
      <c r="D43" s="17" t="s">
        <v>47</v>
      </c>
      <c r="E43" s="18" t="s">
        <v>30</v>
      </c>
      <c r="F43" s="18">
        <v>64</v>
      </c>
      <c r="G43" s="35">
        <v>40</v>
      </c>
      <c r="H43" s="35">
        <f t="shared" si="0"/>
        <v>2009.5720000000001</v>
      </c>
    </row>
    <row r="44" spans="1:8" ht="12.75">
      <c r="A44" s="8">
        <v>40</v>
      </c>
      <c r="B44" s="8" t="s">
        <v>27</v>
      </c>
      <c r="C44" s="9" t="s">
        <v>28</v>
      </c>
      <c r="D44" s="17" t="s">
        <v>47</v>
      </c>
      <c r="E44" s="18" t="s">
        <v>30</v>
      </c>
      <c r="F44" s="18">
        <v>64</v>
      </c>
      <c r="G44" s="35">
        <v>40</v>
      </c>
      <c r="H44" s="35">
        <f t="shared" si="0"/>
        <v>2009.5720000000001</v>
      </c>
    </row>
    <row r="45" spans="1:8" ht="12.75">
      <c r="A45" s="8">
        <v>41</v>
      </c>
      <c r="B45" s="8" t="s">
        <v>27</v>
      </c>
      <c r="C45" s="9" t="s">
        <v>28</v>
      </c>
      <c r="D45" s="17" t="s">
        <v>64</v>
      </c>
      <c r="E45" s="18" t="s">
        <v>30</v>
      </c>
      <c r="F45" s="18">
        <v>16</v>
      </c>
      <c r="G45" s="35">
        <v>10</v>
      </c>
      <c r="H45" s="35">
        <f t="shared" si="0"/>
        <v>502.39300000000003</v>
      </c>
    </row>
    <row r="46" spans="1:8" ht="12.75">
      <c r="A46" s="8">
        <v>42</v>
      </c>
      <c r="B46" s="8" t="s">
        <v>27</v>
      </c>
      <c r="C46" s="9" t="s">
        <v>28</v>
      </c>
      <c r="D46" s="17" t="s">
        <v>47</v>
      </c>
      <c r="E46" s="18" t="s">
        <v>30</v>
      </c>
      <c r="F46" s="18">
        <v>16</v>
      </c>
      <c r="G46" s="35">
        <v>10</v>
      </c>
      <c r="H46" s="35">
        <f t="shared" si="0"/>
        <v>502.39300000000003</v>
      </c>
    </row>
    <row r="47" spans="1:8" ht="25.5">
      <c r="A47" s="8">
        <v>43</v>
      </c>
      <c r="B47" s="8" t="s">
        <v>27</v>
      </c>
      <c r="C47" s="9" t="s">
        <v>28</v>
      </c>
      <c r="D47" s="17" t="s">
        <v>58</v>
      </c>
      <c r="E47" s="18" t="s">
        <v>30</v>
      </c>
      <c r="F47" s="18">
        <v>50</v>
      </c>
      <c r="G47" s="35">
        <v>62.63</v>
      </c>
      <c r="H47" s="35">
        <f t="shared" si="0"/>
        <v>3146.487359</v>
      </c>
    </row>
    <row r="48" spans="1:8" ht="25.5">
      <c r="A48" s="8">
        <v>44</v>
      </c>
      <c r="B48" s="8" t="s">
        <v>27</v>
      </c>
      <c r="C48" s="9" t="s">
        <v>28</v>
      </c>
      <c r="D48" s="17" t="s">
        <v>65</v>
      </c>
      <c r="E48" s="18" t="s">
        <v>30</v>
      </c>
      <c r="F48" s="18">
        <v>50</v>
      </c>
      <c r="G48" s="35">
        <v>62.63</v>
      </c>
      <c r="H48" s="35">
        <f t="shared" si="0"/>
        <v>3146.487359</v>
      </c>
    </row>
    <row r="49" spans="1:8" ht="25.5">
      <c r="A49" s="8">
        <v>45</v>
      </c>
      <c r="B49" s="8" t="s">
        <v>27</v>
      </c>
      <c r="C49" s="9" t="s">
        <v>28</v>
      </c>
      <c r="D49" s="17" t="s">
        <v>66</v>
      </c>
      <c r="E49" s="18" t="s">
        <v>30</v>
      </c>
      <c r="F49" s="18">
        <v>6</v>
      </c>
      <c r="G49" s="35">
        <v>59.18</v>
      </c>
      <c r="H49" s="35">
        <f t="shared" si="0"/>
        <v>2973.161774</v>
      </c>
    </row>
    <row r="50" spans="1:8" ht="25.5">
      <c r="A50" s="8">
        <v>46</v>
      </c>
      <c r="B50" s="8" t="s">
        <v>27</v>
      </c>
      <c r="C50" s="9" t="s">
        <v>28</v>
      </c>
      <c r="D50" s="17" t="s">
        <v>67</v>
      </c>
      <c r="E50" s="18" t="s">
        <v>30</v>
      </c>
      <c r="F50" s="18">
        <v>1</v>
      </c>
      <c r="G50" s="35">
        <v>15.27</v>
      </c>
      <c r="H50" s="35">
        <f t="shared" si="0"/>
        <v>767.154111</v>
      </c>
    </row>
    <row r="51" spans="1:8" ht="25.5">
      <c r="A51" s="8">
        <v>47</v>
      </c>
      <c r="B51" s="8" t="s">
        <v>27</v>
      </c>
      <c r="C51" s="9" t="s">
        <v>28</v>
      </c>
      <c r="D51" s="17" t="s">
        <v>68</v>
      </c>
      <c r="E51" s="18" t="s">
        <v>30</v>
      </c>
      <c r="F51" s="18">
        <v>8</v>
      </c>
      <c r="G51" s="35">
        <v>41.1</v>
      </c>
      <c r="H51" s="35">
        <f t="shared" si="0"/>
        <v>2064.83523</v>
      </c>
    </row>
    <row r="52" spans="1:8" ht="25.5">
      <c r="A52" s="8">
        <v>48</v>
      </c>
      <c r="B52" s="8" t="s">
        <v>27</v>
      </c>
      <c r="C52" s="9" t="s">
        <v>28</v>
      </c>
      <c r="D52" s="17" t="s">
        <v>58</v>
      </c>
      <c r="E52" s="18" t="s">
        <v>30</v>
      </c>
      <c r="F52" s="18">
        <v>50</v>
      </c>
      <c r="G52" s="35">
        <v>62.63</v>
      </c>
      <c r="H52" s="35">
        <f t="shared" si="0"/>
        <v>3146.487359</v>
      </c>
    </row>
    <row r="53" spans="1:8" ht="25.5">
      <c r="A53" s="8">
        <v>49</v>
      </c>
      <c r="B53" s="8" t="s">
        <v>27</v>
      </c>
      <c r="C53" s="9" t="s">
        <v>28</v>
      </c>
      <c r="D53" s="17" t="s">
        <v>69</v>
      </c>
      <c r="E53" s="18" t="s">
        <v>30</v>
      </c>
      <c r="F53" s="18">
        <v>50</v>
      </c>
      <c r="G53" s="35">
        <v>63.45</v>
      </c>
      <c r="H53" s="35">
        <f t="shared" si="0"/>
        <v>3187.683585</v>
      </c>
    </row>
    <row r="54" spans="1:8" ht="25.5">
      <c r="A54" s="8">
        <v>50</v>
      </c>
      <c r="B54" s="8" t="s">
        <v>27</v>
      </c>
      <c r="C54" s="9" t="s">
        <v>28</v>
      </c>
      <c r="D54" s="17" t="s">
        <v>70</v>
      </c>
      <c r="E54" s="18" t="s">
        <v>30</v>
      </c>
      <c r="F54" s="18">
        <v>50</v>
      </c>
      <c r="G54" s="35">
        <v>98.38</v>
      </c>
      <c r="H54" s="35">
        <f t="shared" si="0"/>
        <v>4942.542334</v>
      </c>
    </row>
    <row r="55" spans="1:8" ht="25.5">
      <c r="A55" s="8">
        <v>51</v>
      </c>
      <c r="B55" s="8" t="s">
        <v>27</v>
      </c>
      <c r="C55" s="9" t="s">
        <v>28</v>
      </c>
      <c r="D55" s="17" t="s">
        <v>71</v>
      </c>
      <c r="E55" s="18" t="s">
        <v>30</v>
      </c>
      <c r="F55" s="18">
        <v>150</v>
      </c>
      <c r="G55" s="35">
        <v>232.17</v>
      </c>
      <c r="H55" s="35">
        <f t="shared" si="0"/>
        <v>11664.058281</v>
      </c>
    </row>
    <row r="56" spans="1:8" ht="25.5">
      <c r="A56" s="8">
        <v>52</v>
      </c>
      <c r="B56" s="8" t="s">
        <v>27</v>
      </c>
      <c r="C56" s="9" t="s">
        <v>28</v>
      </c>
      <c r="D56" s="17" t="s">
        <v>57</v>
      </c>
      <c r="E56" s="18" t="s">
        <v>30</v>
      </c>
      <c r="F56" s="18">
        <v>180</v>
      </c>
      <c r="G56" s="35">
        <v>441.54</v>
      </c>
      <c r="H56" s="35">
        <f t="shared" si="0"/>
        <v>22182.660522000002</v>
      </c>
    </row>
    <row r="57" spans="1:8" ht="25.5">
      <c r="A57" s="8">
        <v>53</v>
      </c>
      <c r="B57" s="8" t="s">
        <v>27</v>
      </c>
      <c r="C57" s="9" t="s">
        <v>28</v>
      </c>
      <c r="D57" s="17" t="s">
        <v>72</v>
      </c>
      <c r="E57" s="18" t="s">
        <v>30</v>
      </c>
      <c r="F57" s="18">
        <v>50</v>
      </c>
      <c r="G57" s="35">
        <v>100</v>
      </c>
      <c r="H57" s="35">
        <f t="shared" si="0"/>
        <v>5023.93</v>
      </c>
    </row>
    <row r="58" spans="1:8" ht="25.5">
      <c r="A58" s="8">
        <v>54</v>
      </c>
      <c r="B58" s="8" t="s">
        <v>27</v>
      </c>
      <c r="C58" s="9" t="s">
        <v>28</v>
      </c>
      <c r="D58" s="17" t="s">
        <v>73</v>
      </c>
      <c r="E58" s="18" t="s">
        <v>30</v>
      </c>
      <c r="F58" s="18">
        <v>72</v>
      </c>
      <c r="G58" s="35">
        <v>271.33</v>
      </c>
      <c r="H58" s="35">
        <f t="shared" si="0"/>
        <v>13631.429268999998</v>
      </c>
    </row>
    <row r="59" spans="1:8" ht="25.5">
      <c r="A59" s="8">
        <v>55</v>
      </c>
      <c r="B59" s="8" t="s">
        <v>27</v>
      </c>
      <c r="C59" s="9" t="s">
        <v>28</v>
      </c>
      <c r="D59" s="17" t="s">
        <v>74</v>
      </c>
      <c r="E59" s="18" t="s">
        <v>30</v>
      </c>
      <c r="F59" s="18">
        <v>50</v>
      </c>
      <c r="G59" s="35">
        <v>77.39</v>
      </c>
      <c r="H59" s="35">
        <f t="shared" si="0"/>
        <v>3888.019427</v>
      </c>
    </row>
    <row r="60" spans="1:8" ht="25.5">
      <c r="A60" s="8">
        <v>56</v>
      </c>
      <c r="B60" s="8" t="s">
        <v>27</v>
      </c>
      <c r="C60" s="9" t="s">
        <v>28</v>
      </c>
      <c r="D60" s="17" t="s">
        <v>75</v>
      </c>
      <c r="E60" s="18" t="s">
        <v>30</v>
      </c>
      <c r="F60" s="18">
        <v>20</v>
      </c>
      <c r="G60" s="35">
        <v>30.96</v>
      </c>
      <c r="H60" s="35">
        <f t="shared" si="0"/>
        <v>1555.408728</v>
      </c>
    </row>
    <row r="61" spans="1:8" ht="25.5">
      <c r="A61" s="8">
        <v>57</v>
      </c>
      <c r="B61" s="8" t="s">
        <v>27</v>
      </c>
      <c r="C61" s="9" t="s">
        <v>28</v>
      </c>
      <c r="D61" s="17" t="s">
        <v>76</v>
      </c>
      <c r="E61" s="18" t="s">
        <v>30</v>
      </c>
      <c r="F61" s="18">
        <v>40</v>
      </c>
      <c r="G61" s="35">
        <v>139.78</v>
      </c>
      <c r="H61" s="35">
        <f t="shared" si="0"/>
        <v>7022.449354</v>
      </c>
    </row>
    <row r="62" spans="1:8" ht="25.5">
      <c r="A62" s="8">
        <v>58</v>
      </c>
      <c r="B62" s="8" t="s">
        <v>27</v>
      </c>
      <c r="C62" s="9" t="s">
        <v>28</v>
      </c>
      <c r="D62" s="17" t="s">
        <v>73</v>
      </c>
      <c r="E62" s="18" t="s">
        <v>30</v>
      </c>
      <c r="F62" s="18">
        <v>72</v>
      </c>
      <c r="G62" s="35">
        <v>271.33</v>
      </c>
      <c r="H62" s="35">
        <f t="shared" si="0"/>
        <v>13631.429268999998</v>
      </c>
    </row>
    <row r="63" spans="1:8" ht="25.5">
      <c r="A63" s="8">
        <v>59</v>
      </c>
      <c r="B63" s="8" t="s">
        <v>27</v>
      </c>
      <c r="C63" s="9" t="s">
        <v>28</v>
      </c>
      <c r="D63" s="17" t="s">
        <v>77</v>
      </c>
      <c r="E63" s="18" t="s">
        <v>30</v>
      </c>
      <c r="F63" s="18">
        <v>40</v>
      </c>
      <c r="G63" s="35">
        <v>90.04</v>
      </c>
      <c r="H63" s="35">
        <f t="shared" si="0"/>
        <v>4523.546572</v>
      </c>
    </row>
    <row r="64" spans="1:8" ht="25.5">
      <c r="A64" s="8">
        <v>60</v>
      </c>
      <c r="B64" s="8" t="s">
        <v>27</v>
      </c>
      <c r="C64" s="9" t="s">
        <v>28</v>
      </c>
      <c r="D64" s="17" t="s">
        <v>78</v>
      </c>
      <c r="E64" s="18" t="s">
        <v>30</v>
      </c>
      <c r="F64" s="18">
        <v>40</v>
      </c>
      <c r="G64" s="35">
        <v>90.04</v>
      </c>
      <c r="H64" s="35">
        <f t="shared" si="0"/>
        <v>4523.546572</v>
      </c>
    </row>
    <row r="65" spans="1:8" ht="12.75">
      <c r="A65" s="8">
        <v>61</v>
      </c>
      <c r="B65" s="8" t="s">
        <v>27</v>
      </c>
      <c r="C65" s="9" t="s">
        <v>28</v>
      </c>
      <c r="D65" s="17" t="s">
        <v>79</v>
      </c>
      <c r="E65" s="18" t="s">
        <v>30</v>
      </c>
      <c r="F65" s="18">
        <v>40</v>
      </c>
      <c r="G65" s="35">
        <v>76</v>
      </c>
      <c r="H65" s="35">
        <f t="shared" si="0"/>
        <v>3818.1868</v>
      </c>
    </row>
    <row r="66" spans="1:8" ht="25.5">
      <c r="A66" s="8">
        <v>62</v>
      </c>
      <c r="B66" s="8" t="s">
        <v>27</v>
      </c>
      <c r="C66" s="9" t="s">
        <v>28</v>
      </c>
      <c r="D66" s="17" t="s">
        <v>59</v>
      </c>
      <c r="E66" s="18" t="s">
        <v>30</v>
      </c>
      <c r="F66" s="18">
        <v>200</v>
      </c>
      <c r="G66" s="35">
        <v>260</v>
      </c>
      <c r="H66" s="35">
        <f t="shared" si="0"/>
        <v>13062.218</v>
      </c>
    </row>
    <row r="67" spans="1:8" ht="25.5">
      <c r="A67" s="8">
        <v>63</v>
      </c>
      <c r="B67" s="8" t="s">
        <v>27</v>
      </c>
      <c r="C67" s="9" t="s">
        <v>28</v>
      </c>
      <c r="D67" s="17" t="s">
        <v>80</v>
      </c>
      <c r="E67" s="18" t="s">
        <v>30</v>
      </c>
      <c r="F67" s="18">
        <v>50</v>
      </c>
      <c r="G67" s="35">
        <v>58</v>
      </c>
      <c r="H67" s="35">
        <f t="shared" si="0"/>
        <v>2913.8794</v>
      </c>
    </row>
    <row r="68" spans="1:8" ht="25.5">
      <c r="A68" s="8">
        <v>64</v>
      </c>
      <c r="B68" s="8" t="s">
        <v>27</v>
      </c>
      <c r="C68" s="9" t="s">
        <v>28</v>
      </c>
      <c r="D68" s="17" t="s">
        <v>71</v>
      </c>
      <c r="E68" s="18" t="s">
        <v>30</v>
      </c>
      <c r="F68" s="18">
        <v>50</v>
      </c>
      <c r="G68" s="35">
        <v>77.39</v>
      </c>
      <c r="H68" s="35">
        <f t="shared" si="0"/>
        <v>3888.019427</v>
      </c>
    </row>
    <row r="69" spans="1:8" ht="25.5">
      <c r="A69" s="8">
        <v>65</v>
      </c>
      <c r="B69" s="8" t="s">
        <v>27</v>
      </c>
      <c r="C69" s="9" t="s">
        <v>28</v>
      </c>
      <c r="D69" s="17" t="s">
        <v>81</v>
      </c>
      <c r="E69" s="18" t="s">
        <v>30</v>
      </c>
      <c r="F69" s="18">
        <v>50</v>
      </c>
      <c r="G69" s="35">
        <v>100</v>
      </c>
      <c r="H69" s="35">
        <f t="shared" si="0"/>
        <v>5023.93</v>
      </c>
    </row>
    <row r="70" spans="1:8" ht="25.5">
      <c r="A70" s="8">
        <v>66</v>
      </c>
      <c r="B70" s="8" t="s">
        <v>27</v>
      </c>
      <c r="C70" s="9" t="s">
        <v>28</v>
      </c>
      <c r="D70" s="17" t="s">
        <v>82</v>
      </c>
      <c r="E70" s="18" t="s">
        <v>30</v>
      </c>
      <c r="F70" s="18">
        <v>50</v>
      </c>
      <c r="G70" s="35">
        <v>100</v>
      </c>
      <c r="H70" s="35">
        <f aca="true" t="shared" si="1" ref="H70:H133">G70*50.2393</f>
        <v>5023.93</v>
      </c>
    </row>
    <row r="71" spans="1:8" ht="25.5">
      <c r="A71" s="8">
        <v>67</v>
      </c>
      <c r="B71" s="8" t="s">
        <v>27</v>
      </c>
      <c r="C71" s="9" t="s">
        <v>28</v>
      </c>
      <c r="D71" s="17" t="s">
        <v>58</v>
      </c>
      <c r="E71" s="18" t="s">
        <v>30</v>
      </c>
      <c r="F71" s="18">
        <v>50</v>
      </c>
      <c r="G71" s="35">
        <v>62.63</v>
      </c>
      <c r="H71" s="35">
        <f t="shared" si="1"/>
        <v>3146.487359</v>
      </c>
    </row>
    <row r="72" spans="1:8" ht="25.5">
      <c r="A72" s="8">
        <v>68</v>
      </c>
      <c r="B72" s="8" t="s">
        <v>27</v>
      </c>
      <c r="C72" s="9" t="s">
        <v>28</v>
      </c>
      <c r="D72" s="17" t="s">
        <v>83</v>
      </c>
      <c r="E72" s="18" t="s">
        <v>30</v>
      </c>
      <c r="F72" s="18">
        <v>50</v>
      </c>
      <c r="G72" s="35">
        <v>79.33</v>
      </c>
      <c r="H72" s="35">
        <f t="shared" si="1"/>
        <v>3985.4836689999997</v>
      </c>
    </row>
    <row r="73" spans="1:8" ht="25.5">
      <c r="A73" s="8">
        <v>69</v>
      </c>
      <c r="B73" s="8" t="s">
        <v>27</v>
      </c>
      <c r="C73" s="9" t="s">
        <v>28</v>
      </c>
      <c r="D73" s="17" t="s">
        <v>84</v>
      </c>
      <c r="E73" s="18" t="s">
        <v>30</v>
      </c>
      <c r="F73" s="18">
        <v>100</v>
      </c>
      <c r="G73" s="35">
        <v>125.26</v>
      </c>
      <c r="H73" s="35">
        <f t="shared" si="1"/>
        <v>6292.974718</v>
      </c>
    </row>
    <row r="74" spans="1:8" ht="25.5">
      <c r="A74" s="8">
        <v>70</v>
      </c>
      <c r="B74" s="8" t="s">
        <v>27</v>
      </c>
      <c r="C74" s="9" t="s">
        <v>28</v>
      </c>
      <c r="D74" s="17" t="s">
        <v>57</v>
      </c>
      <c r="E74" s="18" t="s">
        <v>30</v>
      </c>
      <c r="F74" s="18">
        <v>20</v>
      </c>
      <c r="G74" s="35">
        <v>49.06</v>
      </c>
      <c r="H74" s="35">
        <f t="shared" si="1"/>
        <v>2464.7400580000003</v>
      </c>
    </row>
    <row r="75" spans="1:8" ht="25.5">
      <c r="A75" s="8">
        <v>71</v>
      </c>
      <c r="B75" s="8" t="s">
        <v>27</v>
      </c>
      <c r="C75" s="9" t="s">
        <v>28</v>
      </c>
      <c r="D75" s="17" t="s">
        <v>85</v>
      </c>
      <c r="E75" s="18" t="s">
        <v>30</v>
      </c>
      <c r="F75" s="18">
        <v>150</v>
      </c>
      <c r="G75" s="35">
        <v>232.17</v>
      </c>
      <c r="H75" s="35">
        <f t="shared" si="1"/>
        <v>11664.058281</v>
      </c>
    </row>
    <row r="76" spans="1:8" ht="25.5">
      <c r="A76" s="8">
        <v>72</v>
      </c>
      <c r="B76" s="8" t="s">
        <v>27</v>
      </c>
      <c r="C76" s="9" t="s">
        <v>28</v>
      </c>
      <c r="D76" s="17" t="s">
        <v>76</v>
      </c>
      <c r="E76" s="18" t="s">
        <v>30</v>
      </c>
      <c r="F76" s="18">
        <v>20</v>
      </c>
      <c r="G76" s="35">
        <v>69.89</v>
      </c>
      <c r="H76" s="35">
        <f t="shared" si="1"/>
        <v>3511.224677</v>
      </c>
    </row>
    <row r="77" spans="1:8" ht="25.5">
      <c r="A77" s="8">
        <v>73</v>
      </c>
      <c r="B77" s="8" t="s">
        <v>27</v>
      </c>
      <c r="C77" s="9" t="s">
        <v>28</v>
      </c>
      <c r="D77" s="17" t="s">
        <v>86</v>
      </c>
      <c r="E77" s="18" t="s">
        <v>30</v>
      </c>
      <c r="F77" s="18">
        <v>50</v>
      </c>
      <c r="G77" s="35">
        <v>157.79</v>
      </c>
      <c r="H77" s="35">
        <f t="shared" si="1"/>
        <v>7927.259147</v>
      </c>
    </row>
    <row r="78" spans="1:8" ht="25.5">
      <c r="A78" s="8">
        <v>74</v>
      </c>
      <c r="B78" s="8" t="s">
        <v>27</v>
      </c>
      <c r="C78" s="9" t="s">
        <v>28</v>
      </c>
      <c r="D78" s="17" t="s">
        <v>71</v>
      </c>
      <c r="E78" s="18" t="s">
        <v>30</v>
      </c>
      <c r="F78" s="18">
        <v>50</v>
      </c>
      <c r="G78" s="35">
        <v>77.39</v>
      </c>
      <c r="H78" s="35">
        <f t="shared" si="1"/>
        <v>3888.019427</v>
      </c>
    </row>
    <row r="79" spans="1:8" ht="25.5">
      <c r="A79" s="8">
        <v>75</v>
      </c>
      <c r="B79" s="8" t="s">
        <v>27</v>
      </c>
      <c r="C79" s="9" t="s">
        <v>28</v>
      </c>
      <c r="D79" s="17" t="s">
        <v>56</v>
      </c>
      <c r="E79" s="18" t="s">
        <v>30</v>
      </c>
      <c r="F79" s="18">
        <v>350</v>
      </c>
      <c r="G79" s="35">
        <v>637.91</v>
      </c>
      <c r="H79" s="35">
        <f t="shared" si="1"/>
        <v>32048.151863</v>
      </c>
    </row>
    <row r="80" spans="1:8" ht="25.5">
      <c r="A80" s="8">
        <v>76</v>
      </c>
      <c r="B80" s="8" t="s">
        <v>27</v>
      </c>
      <c r="C80" s="9" t="s">
        <v>28</v>
      </c>
      <c r="D80" s="17" t="s">
        <v>87</v>
      </c>
      <c r="E80" s="18" t="s">
        <v>30</v>
      </c>
      <c r="F80" s="18">
        <v>96</v>
      </c>
      <c r="G80" s="35">
        <v>371.35</v>
      </c>
      <c r="H80" s="35">
        <f t="shared" si="1"/>
        <v>18656.364055000002</v>
      </c>
    </row>
    <row r="81" spans="1:8" ht="25.5">
      <c r="A81" s="8">
        <v>77</v>
      </c>
      <c r="B81" s="8" t="s">
        <v>27</v>
      </c>
      <c r="C81" s="9" t="s">
        <v>28</v>
      </c>
      <c r="D81" s="17" t="s">
        <v>85</v>
      </c>
      <c r="E81" s="18" t="s">
        <v>30</v>
      </c>
      <c r="F81" s="18">
        <v>50</v>
      </c>
      <c r="G81" s="35">
        <v>77.39</v>
      </c>
      <c r="H81" s="35">
        <f t="shared" si="1"/>
        <v>3888.019427</v>
      </c>
    </row>
    <row r="82" spans="1:8" ht="25.5">
      <c r="A82" s="8">
        <v>78</v>
      </c>
      <c r="B82" s="8" t="s">
        <v>27</v>
      </c>
      <c r="C82" s="9" t="s">
        <v>28</v>
      </c>
      <c r="D82" s="17" t="s">
        <v>71</v>
      </c>
      <c r="E82" s="18" t="s">
        <v>30</v>
      </c>
      <c r="F82" s="18">
        <v>100</v>
      </c>
      <c r="G82" s="35">
        <v>154.78</v>
      </c>
      <c r="H82" s="35">
        <f t="shared" si="1"/>
        <v>7776.038854</v>
      </c>
    </row>
    <row r="83" spans="1:8" ht="25.5">
      <c r="A83" s="8">
        <v>79</v>
      </c>
      <c r="B83" s="8" t="s">
        <v>27</v>
      </c>
      <c r="C83" s="9" t="s">
        <v>28</v>
      </c>
      <c r="D83" s="17" t="s">
        <v>56</v>
      </c>
      <c r="E83" s="18" t="s">
        <v>30</v>
      </c>
      <c r="F83" s="18">
        <v>50</v>
      </c>
      <c r="G83" s="35">
        <v>91.13</v>
      </c>
      <c r="H83" s="35">
        <f t="shared" si="1"/>
        <v>4578.307409</v>
      </c>
    </row>
    <row r="84" spans="1:8" ht="25.5">
      <c r="A84" s="8">
        <v>80</v>
      </c>
      <c r="B84" s="8" t="s">
        <v>27</v>
      </c>
      <c r="C84" s="9" t="s">
        <v>28</v>
      </c>
      <c r="D84" s="17" t="s">
        <v>88</v>
      </c>
      <c r="E84" s="18" t="s">
        <v>30</v>
      </c>
      <c r="F84" s="18">
        <v>100</v>
      </c>
      <c r="G84" s="35">
        <v>182.26</v>
      </c>
      <c r="H84" s="35">
        <f t="shared" si="1"/>
        <v>9156.614818</v>
      </c>
    </row>
    <row r="85" spans="1:8" ht="25.5">
      <c r="A85" s="8">
        <v>81</v>
      </c>
      <c r="B85" s="8" t="s">
        <v>27</v>
      </c>
      <c r="C85" s="9" t="s">
        <v>28</v>
      </c>
      <c r="D85" s="17" t="s">
        <v>88</v>
      </c>
      <c r="E85" s="18" t="s">
        <v>30</v>
      </c>
      <c r="F85" s="18">
        <v>200</v>
      </c>
      <c r="G85" s="35">
        <v>364.52</v>
      </c>
      <c r="H85" s="35">
        <f t="shared" si="1"/>
        <v>18313.229636</v>
      </c>
    </row>
    <row r="86" spans="1:8" ht="25.5">
      <c r="A86" s="8">
        <v>82</v>
      </c>
      <c r="B86" s="8" t="s">
        <v>27</v>
      </c>
      <c r="C86" s="9" t="s">
        <v>28</v>
      </c>
      <c r="D86" s="17" t="s">
        <v>88</v>
      </c>
      <c r="E86" s="18" t="s">
        <v>30</v>
      </c>
      <c r="F86" s="18">
        <v>200</v>
      </c>
      <c r="G86" s="35">
        <v>364.52</v>
      </c>
      <c r="H86" s="35">
        <f t="shared" si="1"/>
        <v>18313.229636</v>
      </c>
    </row>
    <row r="87" spans="1:8" ht="25.5">
      <c r="A87" s="8">
        <v>83</v>
      </c>
      <c r="B87" s="8" t="s">
        <v>27</v>
      </c>
      <c r="C87" s="9" t="s">
        <v>28</v>
      </c>
      <c r="D87" s="17" t="s">
        <v>58</v>
      </c>
      <c r="E87" s="18" t="s">
        <v>30</v>
      </c>
      <c r="F87" s="18">
        <v>50</v>
      </c>
      <c r="G87" s="35">
        <v>62.63</v>
      </c>
      <c r="H87" s="35">
        <f t="shared" si="1"/>
        <v>3146.487359</v>
      </c>
    </row>
    <row r="88" spans="1:8" ht="25.5">
      <c r="A88" s="8">
        <v>84</v>
      </c>
      <c r="B88" s="8" t="s">
        <v>27</v>
      </c>
      <c r="C88" s="9" t="s">
        <v>28</v>
      </c>
      <c r="D88" s="17" t="s">
        <v>84</v>
      </c>
      <c r="E88" s="18" t="s">
        <v>30</v>
      </c>
      <c r="F88" s="18">
        <v>50</v>
      </c>
      <c r="G88" s="35">
        <v>62.63</v>
      </c>
      <c r="H88" s="35">
        <f t="shared" si="1"/>
        <v>3146.487359</v>
      </c>
    </row>
    <row r="89" spans="1:8" ht="25.5">
      <c r="A89" s="8">
        <v>85</v>
      </c>
      <c r="B89" s="8" t="s">
        <v>27</v>
      </c>
      <c r="C89" s="9" t="s">
        <v>28</v>
      </c>
      <c r="D89" s="17" t="s">
        <v>89</v>
      </c>
      <c r="E89" s="18" t="s">
        <v>30</v>
      </c>
      <c r="F89" s="18">
        <v>100</v>
      </c>
      <c r="G89" s="35">
        <v>134.55</v>
      </c>
      <c r="H89" s="35">
        <f t="shared" si="1"/>
        <v>6759.697815</v>
      </c>
    </row>
    <row r="90" spans="1:8" ht="25.5">
      <c r="A90" s="8">
        <v>86</v>
      </c>
      <c r="B90" s="8" t="s">
        <v>27</v>
      </c>
      <c r="C90" s="9" t="s">
        <v>28</v>
      </c>
      <c r="D90" s="17" t="s">
        <v>90</v>
      </c>
      <c r="E90" s="18" t="s">
        <v>30</v>
      </c>
      <c r="F90" s="18">
        <v>8</v>
      </c>
      <c r="G90" s="35">
        <v>5</v>
      </c>
      <c r="H90" s="35">
        <f t="shared" si="1"/>
        <v>251.19650000000001</v>
      </c>
    </row>
    <row r="91" spans="1:8" ht="25.5">
      <c r="A91" s="8">
        <v>87</v>
      </c>
      <c r="B91" s="8" t="s">
        <v>27</v>
      </c>
      <c r="C91" s="9" t="s">
        <v>28</v>
      </c>
      <c r="D91" s="17" t="s">
        <v>91</v>
      </c>
      <c r="E91" s="18" t="s">
        <v>30</v>
      </c>
      <c r="F91" s="18">
        <v>8</v>
      </c>
      <c r="G91" s="35">
        <v>5</v>
      </c>
      <c r="H91" s="35">
        <f t="shared" si="1"/>
        <v>251.19650000000001</v>
      </c>
    </row>
    <row r="92" spans="1:8" ht="25.5">
      <c r="A92" s="8">
        <v>88</v>
      </c>
      <c r="B92" s="8" t="s">
        <v>27</v>
      </c>
      <c r="C92" s="9" t="s">
        <v>28</v>
      </c>
      <c r="D92" s="17" t="s">
        <v>71</v>
      </c>
      <c r="E92" s="18" t="s">
        <v>30</v>
      </c>
      <c r="F92" s="18">
        <v>50</v>
      </c>
      <c r="G92" s="35">
        <v>77.39</v>
      </c>
      <c r="H92" s="35">
        <f t="shared" si="1"/>
        <v>3888.019427</v>
      </c>
    </row>
    <row r="93" spans="1:8" ht="25.5">
      <c r="A93" s="8">
        <v>89</v>
      </c>
      <c r="B93" s="8" t="s">
        <v>27</v>
      </c>
      <c r="C93" s="9" t="s">
        <v>28</v>
      </c>
      <c r="D93" s="17" t="s">
        <v>71</v>
      </c>
      <c r="E93" s="18" t="s">
        <v>30</v>
      </c>
      <c r="F93" s="18">
        <v>50</v>
      </c>
      <c r="G93" s="35">
        <v>77.39</v>
      </c>
      <c r="H93" s="35">
        <f t="shared" si="1"/>
        <v>3888.019427</v>
      </c>
    </row>
    <row r="94" spans="1:8" ht="12.75">
      <c r="A94" s="8">
        <v>90</v>
      </c>
      <c r="B94" s="8" t="s">
        <v>27</v>
      </c>
      <c r="C94" s="9" t="s">
        <v>28</v>
      </c>
      <c r="D94" s="17" t="s">
        <v>92</v>
      </c>
      <c r="E94" s="18" t="s">
        <v>30</v>
      </c>
      <c r="F94" s="18">
        <v>1</v>
      </c>
      <c r="G94" s="35">
        <v>23.4</v>
      </c>
      <c r="H94" s="35">
        <f t="shared" si="1"/>
        <v>1175.59962</v>
      </c>
    </row>
    <row r="95" spans="1:8" ht="25.5">
      <c r="A95" s="8">
        <v>91</v>
      </c>
      <c r="B95" s="8" t="s">
        <v>27</v>
      </c>
      <c r="C95" s="9" t="s">
        <v>28</v>
      </c>
      <c r="D95" s="17" t="s">
        <v>93</v>
      </c>
      <c r="E95" s="18" t="s">
        <v>30</v>
      </c>
      <c r="F95" s="18">
        <v>50</v>
      </c>
      <c r="G95" s="35">
        <v>63.45</v>
      </c>
      <c r="H95" s="35">
        <f t="shared" si="1"/>
        <v>3187.683585</v>
      </c>
    </row>
    <row r="96" spans="1:8" ht="25.5">
      <c r="A96" s="8">
        <v>92</v>
      </c>
      <c r="B96" s="8" t="s">
        <v>27</v>
      </c>
      <c r="C96" s="9" t="s">
        <v>28</v>
      </c>
      <c r="D96" s="17" t="s">
        <v>58</v>
      </c>
      <c r="E96" s="18" t="s">
        <v>30</v>
      </c>
      <c r="F96" s="18">
        <v>50</v>
      </c>
      <c r="G96" s="35">
        <v>62.63</v>
      </c>
      <c r="H96" s="35">
        <f t="shared" si="1"/>
        <v>3146.487359</v>
      </c>
    </row>
    <row r="97" spans="1:8" ht="25.5">
      <c r="A97" s="8">
        <v>93</v>
      </c>
      <c r="B97" s="8" t="s">
        <v>27</v>
      </c>
      <c r="C97" s="9" t="s">
        <v>28</v>
      </c>
      <c r="D97" s="17" t="s">
        <v>94</v>
      </c>
      <c r="E97" s="18" t="s">
        <v>34</v>
      </c>
      <c r="F97" s="18">
        <v>36</v>
      </c>
      <c r="G97" s="35">
        <v>36</v>
      </c>
      <c r="H97" s="35">
        <f t="shared" si="1"/>
        <v>1808.6148</v>
      </c>
    </row>
    <row r="98" spans="1:8" ht="25.5">
      <c r="A98" s="8">
        <v>94</v>
      </c>
      <c r="B98" s="8" t="s">
        <v>27</v>
      </c>
      <c r="C98" s="9" t="s">
        <v>28</v>
      </c>
      <c r="D98" s="17" t="s">
        <v>58</v>
      </c>
      <c r="E98" s="18" t="s">
        <v>30</v>
      </c>
      <c r="F98" s="18">
        <v>50</v>
      </c>
      <c r="G98" s="35">
        <v>62.63</v>
      </c>
      <c r="H98" s="35">
        <f t="shared" si="1"/>
        <v>3146.487359</v>
      </c>
    </row>
    <row r="99" spans="1:8" ht="25.5">
      <c r="A99" s="8">
        <v>95</v>
      </c>
      <c r="B99" s="8" t="s">
        <v>27</v>
      </c>
      <c r="C99" s="9" t="s">
        <v>28</v>
      </c>
      <c r="D99" s="17" t="s">
        <v>78</v>
      </c>
      <c r="E99" s="18" t="s">
        <v>30</v>
      </c>
      <c r="F99" s="18">
        <v>20</v>
      </c>
      <c r="G99" s="35">
        <v>45.02</v>
      </c>
      <c r="H99" s="35">
        <f t="shared" si="1"/>
        <v>2261.773286</v>
      </c>
    </row>
    <row r="100" spans="1:8" ht="25.5">
      <c r="A100" s="8">
        <v>96</v>
      </c>
      <c r="B100" s="8" t="s">
        <v>27</v>
      </c>
      <c r="C100" s="9" t="s">
        <v>28</v>
      </c>
      <c r="D100" s="17" t="s">
        <v>95</v>
      </c>
      <c r="E100" s="18" t="s">
        <v>30</v>
      </c>
      <c r="F100" s="18">
        <v>50</v>
      </c>
      <c r="G100" s="35">
        <v>77.39</v>
      </c>
      <c r="H100" s="35">
        <f t="shared" si="1"/>
        <v>3888.019427</v>
      </c>
    </row>
    <row r="101" spans="1:8" ht="12.75">
      <c r="A101" s="8">
        <v>97</v>
      </c>
      <c r="B101" s="8" t="s">
        <v>27</v>
      </c>
      <c r="C101" s="9" t="s">
        <v>28</v>
      </c>
      <c r="D101" s="17" t="s">
        <v>64</v>
      </c>
      <c r="E101" s="18" t="s">
        <v>30</v>
      </c>
      <c r="F101" s="18">
        <v>8</v>
      </c>
      <c r="G101" s="35">
        <v>5</v>
      </c>
      <c r="H101" s="35">
        <f t="shared" si="1"/>
        <v>251.19650000000001</v>
      </c>
    </row>
    <row r="102" spans="1:8" ht="25.5">
      <c r="A102" s="8">
        <v>98</v>
      </c>
      <c r="B102" s="8" t="s">
        <v>27</v>
      </c>
      <c r="C102" s="9" t="s">
        <v>28</v>
      </c>
      <c r="D102" s="17" t="s">
        <v>96</v>
      </c>
      <c r="E102" s="18" t="s">
        <v>97</v>
      </c>
      <c r="F102" s="18">
        <v>1000</v>
      </c>
      <c r="G102" s="35">
        <v>4500</v>
      </c>
      <c r="H102" s="35">
        <f t="shared" si="1"/>
        <v>226076.85</v>
      </c>
    </row>
    <row r="103" spans="1:8" ht="25.5">
      <c r="A103" s="8">
        <v>99</v>
      </c>
      <c r="B103" s="8" t="s">
        <v>27</v>
      </c>
      <c r="C103" s="9" t="s">
        <v>28</v>
      </c>
      <c r="D103" s="17" t="s">
        <v>98</v>
      </c>
      <c r="E103" s="18" t="s">
        <v>30</v>
      </c>
      <c r="F103" s="18">
        <v>12</v>
      </c>
      <c r="G103" s="35">
        <v>123.2</v>
      </c>
      <c r="H103" s="35">
        <f t="shared" si="1"/>
        <v>6189.481760000001</v>
      </c>
    </row>
    <row r="104" spans="1:8" ht="38.25">
      <c r="A104" s="8">
        <v>100</v>
      </c>
      <c r="B104" s="8" t="s">
        <v>27</v>
      </c>
      <c r="C104" s="9" t="s">
        <v>28</v>
      </c>
      <c r="D104" s="17" t="s">
        <v>99</v>
      </c>
      <c r="E104" s="18" t="s">
        <v>30</v>
      </c>
      <c r="F104" s="18">
        <v>1</v>
      </c>
      <c r="G104" s="35">
        <v>730.22</v>
      </c>
      <c r="H104" s="35">
        <f t="shared" si="1"/>
        <v>36685.741646</v>
      </c>
    </row>
    <row r="105" spans="1:8" ht="25.5">
      <c r="A105" s="8">
        <v>101</v>
      </c>
      <c r="B105" s="8" t="s">
        <v>27</v>
      </c>
      <c r="C105" s="9" t="s">
        <v>28</v>
      </c>
      <c r="D105" s="17" t="s">
        <v>100</v>
      </c>
      <c r="E105" s="18" t="s">
        <v>30</v>
      </c>
      <c r="F105" s="18">
        <v>1</v>
      </c>
      <c r="G105" s="35">
        <v>251.08</v>
      </c>
      <c r="H105" s="35">
        <f t="shared" si="1"/>
        <v>12614.083444</v>
      </c>
    </row>
    <row r="106" spans="1:8" ht="25.5">
      <c r="A106" s="8">
        <v>102</v>
      </c>
      <c r="B106" s="8" t="s">
        <v>27</v>
      </c>
      <c r="C106" s="9" t="s">
        <v>28</v>
      </c>
      <c r="D106" s="17" t="s">
        <v>101</v>
      </c>
      <c r="E106" s="18" t="s">
        <v>97</v>
      </c>
      <c r="F106" s="18">
        <v>24</v>
      </c>
      <c r="G106" s="35">
        <v>497.84</v>
      </c>
      <c r="H106" s="35">
        <f t="shared" si="1"/>
        <v>25011.133112</v>
      </c>
    </row>
    <row r="107" spans="1:8" ht="25.5">
      <c r="A107" s="8">
        <v>103</v>
      </c>
      <c r="B107" s="8" t="s">
        <v>27</v>
      </c>
      <c r="C107" s="9" t="s">
        <v>28</v>
      </c>
      <c r="D107" s="17" t="s">
        <v>102</v>
      </c>
      <c r="E107" s="18" t="s">
        <v>30</v>
      </c>
      <c r="F107" s="18">
        <v>4</v>
      </c>
      <c r="G107" s="35">
        <v>1628.2</v>
      </c>
      <c r="H107" s="35">
        <f t="shared" si="1"/>
        <v>81799.62826</v>
      </c>
    </row>
    <row r="108" spans="1:8" ht="38.25">
      <c r="A108" s="8">
        <v>104</v>
      </c>
      <c r="B108" s="8" t="s">
        <v>27</v>
      </c>
      <c r="C108" s="9" t="s">
        <v>28</v>
      </c>
      <c r="D108" s="17" t="s">
        <v>103</v>
      </c>
      <c r="E108" s="18" t="s">
        <v>30</v>
      </c>
      <c r="F108" s="18">
        <v>10</v>
      </c>
      <c r="G108" s="35">
        <v>668.67</v>
      </c>
      <c r="H108" s="35">
        <f t="shared" si="1"/>
        <v>33593.512730999995</v>
      </c>
    </row>
    <row r="109" spans="1:8" ht="28.5" customHeight="1">
      <c r="A109" s="8">
        <v>105</v>
      </c>
      <c r="B109" s="8" t="s">
        <v>27</v>
      </c>
      <c r="C109" s="9" t="s">
        <v>28</v>
      </c>
      <c r="D109" s="17" t="s">
        <v>172</v>
      </c>
      <c r="E109" s="18" t="s">
        <v>30</v>
      </c>
      <c r="F109" s="18">
        <v>100</v>
      </c>
      <c r="G109" s="35">
        <v>175.61</v>
      </c>
      <c r="H109" s="35">
        <f t="shared" si="1"/>
        <v>8822.523473000001</v>
      </c>
    </row>
    <row r="110" spans="1:8" ht="30" customHeight="1">
      <c r="A110" s="8">
        <v>106</v>
      </c>
      <c r="B110" s="8" t="s">
        <v>27</v>
      </c>
      <c r="C110" s="9" t="s">
        <v>28</v>
      </c>
      <c r="D110" s="17" t="s">
        <v>172</v>
      </c>
      <c r="E110" s="18" t="s">
        <v>30</v>
      </c>
      <c r="F110" s="18">
        <v>400</v>
      </c>
      <c r="G110" s="35">
        <v>702.44</v>
      </c>
      <c r="H110" s="35">
        <f t="shared" si="1"/>
        <v>35290.093892000004</v>
      </c>
    </row>
    <row r="111" spans="1:8" ht="29.25" customHeight="1">
      <c r="A111" s="8">
        <v>107</v>
      </c>
      <c r="B111" s="8" t="s">
        <v>27</v>
      </c>
      <c r="C111" s="9" t="s">
        <v>28</v>
      </c>
      <c r="D111" s="17" t="s">
        <v>171</v>
      </c>
      <c r="E111" s="18" t="s">
        <v>30</v>
      </c>
      <c r="F111" s="18">
        <v>400</v>
      </c>
      <c r="G111" s="35">
        <v>702.44</v>
      </c>
      <c r="H111" s="35">
        <f t="shared" si="1"/>
        <v>35290.093892000004</v>
      </c>
    </row>
    <row r="112" spans="1:8" ht="25.5">
      <c r="A112" s="8">
        <v>108</v>
      </c>
      <c r="B112" s="8" t="s">
        <v>27</v>
      </c>
      <c r="C112" s="9" t="s">
        <v>28</v>
      </c>
      <c r="D112" s="17" t="s">
        <v>104</v>
      </c>
      <c r="E112" s="18" t="s">
        <v>30</v>
      </c>
      <c r="F112" s="18">
        <v>400</v>
      </c>
      <c r="G112" s="35">
        <v>333.88</v>
      </c>
      <c r="H112" s="35">
        <f t="shared" si="1"/>
        <v>16773.897484</v>
      </c>
    </row>
    <row r="113" spans="1:8" ht="25.5">
      <c r="A113" s="8">
        <v>109</v>
      </c>
      <c r="B113" s="8" t="s">
        <v>27</v>
      </c>
      <c r="C113" s="9" t="s">
        <v>28</v>
      </c>
      <c r="D113" s="17" t="s">
        <v>105</v>
      </c>
      <c r="E113" s="18" t="s">
        <v>97</v>
      </c>
      <c r="F113" s="18">
        <v>12</v>
      </c>
      <c r="G113" s="35">
        <v>750</v>
      </c>
      <c r="H113" s="35">
        <f t="shared" si="1"/>
        <v>37679.475</v>
      </c>
    </row>
    <row r="114" spans="1:8" ht="25.5">
      <c r="A114" s="8">
        <v>110</v>
      </c>
      <c r="B114" s="8" t="s">
        <v>27</v>
      </c>
      <c r="C114" s="9" t="s">
        <v>28</v>
      </c>
      <c r="D114" s="17" t="s">
        <v>106</v>
      </c>
      <c r="E114" s="18" t="s">
        <v>30</v>
      </c>
      <c r="F114" s="18">
        <v>10</v>
      </c>
      <c r="G114" s="35">
        <v>365.22</v>
      </c>
      <c r="H114" s="35">
        <f t="shared" si="1"/>
        <v>18348.397146000003</v>
      </c>
    </row>
    <row r="115" spans="1:8" ht="12.75">
      <c r="A115" s="8">
        <v>111</v>
      </c>
      <c r="B115" s="8" t="s">
        <v>27</v>
      </c>
      <c r="C115" s="9" t="s">
        <v>28</v>
      </c>
      <c r="D115" s="17" t="s">
        <v>107</v>
      </c>
      <c r="E115" s="18" t="s">
        <v>30</v>
      </c>
      <c r="F115" s="18">
        <v>24</v>
      </c>
      <c r="G115" s="35">
        <v>104.77</v>
      </c>
      <c r="H115" s="35">
        <f t="shared" si="1"/>
        <v>5263.5714609999995</v>
      </c>
    </row>
    <row r="116" spans="1:8" ht="25.5">
      <c r="A116" s="8">
        <v>112</v>
      </c>
      <c r="B116" s="8" t="s">
        <v>27</v>
      </c>
      <c r="C116" s="9" t="s">
        <v>28</v>
      </c>
      <c r="D116" s="17" t="s">
        <v>108</v>
      </c>
      <c r="E116" s="18" t="s">
        <v>30</v>
      </c>
      <c r="F116" s="18">
        <v>1000</v>
      </c>
      <c r="G116" s="35">
        <v>504.96</v>
      </c>
      <c r="H116" s="35">
        <f t="shared" si="1"/>
        <v>25368.836928</v>
      </c>
    </row>
    <row r="117" spans="1:8" ht="25.5">
      <c r="A117" s="8">
        <v>113</v>
      </c>
      <c r="B117" s="8" t="s">
        <v>27</v>
      </c>
      <c r="C117" s="9" t="s">
        <v>28</v>
      </c>
      <c r="D117" s="17" t="s">
        <v>109</v>
      </c>
      <c r="E117" s="18" t="s">
        <v>30</v>
      </c>
      <c r="F117" s="18">
        <v>4000</v>
      </c>
      <c r="G117" s="35">
        <v>417.4</v>
      </c>
      <c r="H117" s="35">
        <f t="shared" si="1"/>
        <v>20969.88382</v>
      </c>
    </row>
    <row r="118" spans="1:8" ht="12.75">
      <c r="A118" s="8">
        <v>114</v>
      </c>
      <c r="B118" s="8" t="s">
        <v>27</v>
      </c>
      <c r="C118" s="9" t="s">
        <v>28</v>
      </c>
      <c r="D118" s="17" t="s">
        <v>110</v>
      </c>
      <c r="E118" s="18" t="s">
        <v>30</v>
      </c>
      <c r="F118" s="18">
        <v>2000</v>
      </c>
      <c r="G118" s="35">
        <v>149.54</v>
      </c>
      <c r="H118" s="35">
        <f t="shared" si="1"/>
        <v>7512.784922</v>
      </c>
    </row>
    <row r="119" spans="1:8" ht="30" customHeight="1">
      <c r="A119" s="8">
        <v>115</v>
      </c>
      <c r="B119" s="8" t="s">
        <v>27</v>
      </c>
      <c r="C119" s="9" t="s">
        <v>28</v>
      </c>
      <c r="D119" s="17" t="s">
        <v>173</v>
      </c>
      <c r="E119" s="18" t="s">
        <v>30</v>
      </c>
      <c r="F119" s="18">
        <v>100</v>
      </c>
      <c r="G119" s="35">
        <v>41.37</v>
      </c>
      <c r="H119" s="35">
        <f t="shared" si="1"/>
        <v>2078.399841</v>
      </c>
    </row>
    <row r="120" spans="1:8" ht="12.75">
      <c r="A120" s="8">
        <v>116</v>
      </c>
      <c r="B120" s="8" t="s">
        <v>27</v>
      </c>
      <c r="C120" s="9" t="s">
        <v>28</v>
      </c>
      <c r="D120" s="17" t="s">
        <v>111</v>
      </c>
      <c r="E120" s="18" t="s">
        <v>112</v>
      </c>
      <c r="F120" s="18">
        <v>192</v>
      </c>
      <c r="G120" s="35">
        <v>106.16</v>
      </c>
      <c r="H120" s="35">
        <f t="shared" si="1"/>
        <v>5333.404088</v>
      </c>
    </row>
    <row r="121" spans="1:8" ht="25.5">
      <c r="A121" s="8">
        <v>117</v>
      </c>
      <c r="B121" s="8" t="s">
        <v>27</v>
      </c>
      <c r="C121" s="9" t="s">
        <v>28</v>
      </c>
      <c r="D121" s="17" t="s">
        <v>113</v>
      </c>
      <c r="E121" s="18" t="s">
        <v>30</v>
      </c>
      <c r="F121" s="18">
        <v>10</v>
      </c>
      <c r="G121" s="35">
        <v>233.6</v>
      </c>
      <c r="H121" s="35">
        <f t="shared" si="1"/>
        <v>11735.90048</v>
      </c>
    </row>
    <row r="122" spans="1:8" ht="26.25" customHeight="1">
      <c r="A122" s="8">
        <v>118</v>
      </c>
      <c r="B122" s="8" t="s">
        <v>27</v>
      </c>
      <c r="C122" s="9" t="s">
        <v>28</v>
      </c>
      <c r="D122" s="17" t="s">
        <v>114</v>
      </c>
      <c r="E122" s="18" t="s">
        <v>30</v>
      </c>
      <c r="F122" s="18">
        <v>1000</v>
      </c>
      <c r="G122" s="35">
        <v>262.94</v>
      </c>
      <c r="H122" s="35">
        <f t="shared" si="1"/>
        <v>13209.921542</v>
      </c>
    </row>
    <row r="123" spans="1:8" ht="25.5">
      <c r="A123" s="8">
        <v>119</v>
      </c>
      <c r="B123" s="8" t="s">
        <v>27</v>
      </c>
      <c r="C123" s="9" t="s">
        <v>28</v>
      </c>
      <c r="D123" s="17" t="s">
        <v>115</v>
      </c>
      <c r="E123" s="18" t="s">
        <v>30</v>
      </c>
      <c r="F123" s="18">
        <v>100</v>
      </c>
      <c r="G123" s="35">
        <v>25</v>
      </c>
      <c r="H123" s="35">
        <f t="shared" si="1"/>
        <v>1255.9825</v>
      </c>
    </row>
    <row r="124" spans="1:8" ht="12.75">
      <c r="A124" s="8">
        <v>120</v>
      </c>
      <c r="B124" s="8" t="s">
        <v>27</v>
      </c>
      <c r="C124" s="9" t="s">
        <v>28</v>
      </c>
      <c r="D124" s="17" t="s">
        <v>116</v>
      </c>
      <c r="E124" s="18" t="s">
        <v>30</v>
      </c>
      <c r="F124" s="18">
        <v>16000</v>
      </c>
      <c r="G124" s="35">
        <v>968.64</v>
      </c>
      <c r="H124" s="35">
        <f t="shared" si="1"/>
        <v>48663.795551999996</v>
      </c>
    </row>
    <row r="125" spans="1:8" ht="12.75">
      <c r="A125" s="8">
        <v>121</v>
      </c>
      <c r="B125" s="8" t="s">
        <v>27</v>
      </c>
      <c r="C125" s="9" t="s">
        <v>28</v>
      </c>
      <c r="D125" s="17" t="s">
        <v>117</v>
      </c>
      <c r="E125" s="18" t="s">
        <v>30</v>
      </c>
      <c r="F125" s="18">
        <v>3600</v>
      </c>
      <c r="G125" s="35">
        <v>240.96</v>
      </c>
      <c r="H125" s="35">
        <f t="shared" si="1"/>
        <v>12105.661728000001</v>
      </c>
    </row>
    <row r="126" spans="1:8" ht="25.5">
      <c r="A126" s="8">
        <v>122</v>
      </c>
      <c r="B126" s="8" t="s">
        <v>27</v>
      </c>
      <c r="C126" s="9" t="s">
        <v>28</v>
      </c>
      <c r="D126" s="17" t="s">
        <v>118</v>
      </c>
      <c r="E126" s="18" t="s">
        <v>30</v>
      </c>
      <c r="F126" s="18">
        <v>100</v>
      </c>
      <c r="G126" s="35">
        <v>117.1</v>
      </c>
      <c r="H126" s="35">
        <f t="shared" si="1"/>
        <v>5883.02203</v>
      </c>
    </row>
    <row r="127" spans="1:8" ht="25.5">
      <c r="A127" s="8">
        <v>123</v>
      </c>
      <c r="B127" s="8" t="s">
        <v>27</v>
      </c>
      <c r="C127" s="9" t="s">
        <v>28</v>
      </c>
      <c r="D127" s="17" t="s">
        <v>119</v>
      </c>
      <c r="E127" s="18" t="s">
        <v>30</v>
      </c>
      <c r="F127" s="18">
        <v>4000</v>
      </c>
      <c r="G127" s="35">
        <v>129.6</v>
      </c>
      <c r="H127" s="35">
        <f t="shared" si="1"/>
        <v>6511.01328</v>
      </c>
    </row>
    <row r="128" spans="1:8" ht="25.5">
      <c r="A128" s="8">
        <v>124</v>
      </c>
      <c r="B128" s="8" t="s">
        <v>27</v>
      </c>
      <c r="C128" s="9" t="s">
        <v>28</v>
      </c>
      <c r="D128" s="17" t="s">
        <v>120</v>
      </c>
      <c r="E128" s="18" t="s">
        <v>30</v>
      </c>
      <c r="F128" s="18">
        <v>4000</v>
      </c>
      <c r="G128" s="35">
        <v>538.28</v>
      </c>
      <c r="H128" s="35">
        <f t="shared" si="1"/>
        <v>27042.810404</v>
      </c>
    </row>
    <row r="129" spans="1:8" ht="25.5">
      <c r="A129" s="8">
        <v>125</v>
      </c>
      <c r="B129" s="8" t="s">
        <v>27</v>
      </c>
      <c r="C129" s="9" t="s">
        <v>28</v>
      </c>
      <c r="D129" s="17" t="s">
        <v>120</v>
      </c>
      <c r="E129" s="18" t="s">
        <v>30</v>
      </c>
      <c r="F129" s="18">
        <v>6000</v>
      </c>
      <c r="G129" s="35">
        <v>807.42</v>
      </c>
      <c r="H129" s="35">
        <f t="shared" si="1"/>
        <v>40564.215606</v>
      </c>
    </row>
    <row r="130" spans="1:8" ht="25.5">
      <c r="A130" s="8">
        <v>126</v>
      </c>
      <c r="B130" s="8" t="s">
        <v>27</v>
      </c>
      <c r="C130" s="9" t="s">
        <v>28</v>
      </c>
      <c r="D130" s="17" t="s">
        <v>121</v>
      </c>
      <c r="E130" s="18" t="s">
        <v>30</v>
      </c>
      <c r="F130" s="18">
        <v>8000</v>
      </c>
      <c r="G130" s="35">
        <v>1076.56</v>
      </c>
      <c r="H130" s="35">
        <f t="shared" si="1"/>
        <v>54085.620808</v>
      </c>
    </row>
    <row r="131" spans="1:8" ht="25.5">
      <c r="A131" s="8">
        <v>127</v>
      </c>
      <c r="B131" s="8" t="s">
        <v>27</v>
      </c>
      <c r="C131" s="9" t="s">
        <v>28</v>
      </c>
      <c r="D131" s="17" t="s">
        <v>121</v>
      </c>
      <c r="E131" s="18" t="s">
        <v>30</v>
      </c>
      <c r="F131" s="18">
        <v>14000</v>
      </c>
      <c r="G131" s="35">
        <v>1883.98</v>
      </c>
      <c r="H131" s="35">
        <f t="shared" si="1"/>
        <v>94649.836414</v>
      </c>
    </row>
    <row r="132" spans="1:8" ht="38.25">
      <c r="A132" s="8">
        <v>128</v>
      </c>
      <c r="B132" s="8" t="s">
        <v>27</v>
      </c>
      <c r="C132" s="9" t="s">
        <v>28</v>
      </c>
      <c r="D132" s="17" t="s">
        <v>122</v>
      </c>
      <c r="E132" s="18" t="s">
        <v>30</v>
      </c>
      <c r="F132" s="18">
        <v>230</v>
      </c>
      <c r="G132" s="35">
        <v>4370</v>
      </c>
      <c r="H132" s="35">
        <f t="shared" si="1"/>
        <v>219545.741</v>
      </c>
    </row>
    <row r="133" spans="1:8" ht="25.5">
      <c r="A133" s="8">
        <v>129</v>
      </c>
      <c r="B133" s="8" t="s">
        <v>27</v>
      </c>
      <c r="C133" s="9" t="s">
        <v>28</v>
      </c>
      <c r="D133" s="17" t="s">
        <v>123</v>
      </c>
      <c r="E133" s="18" t="s">
        <v>30</v>
      </c>
      <c r="F133" s="18">
        <v>8</v>
      </c>
      <c r="G133" s="35">
        <v>162.43</v>
      </c>
      <c r="H133" s="35">
        <f t="shared" si="1"/>
        <v>8160.369499</v>
      </c>
    </row>
    <row r="134" spans="1:8" ht="12.75">
      <c r="A134" s="8">
        <v>130</v>
      </c>
      <c r="B134" s="8" t="s">
        <v>27</v>
      </c>
      <c r="C134" s="9" t="s">
        <v>28</v>
      </c>
      <c r="D134" s="17" t="s">
        <v>124</v>
      </c>
      <c r="E134" s="18" t="s">
        <v>30</v>
      </c>
      <c r="F134" s="18">
        <v>8000</v>
      </c>
      <c r="G134" s="35">
        <v>484.32</v>
      </c>
      <c r="H134" s="35">
        <f aca="true" t="shared" si="2" ref="H134:H180">G134*50.2393</f>
        <v>24331.897775999998</v>
      </c>
    </row>
    <row r="135" spans="1:8" ht="25.5">
      <c r="A135" s="8">
        <v>131</v>
      </c>
      <c r="B135" s="8" t="s">
        <v>27</v>
      </c>
      <c r="C135" s="9" t="s">
        <v>28</v>
      </c>
      <c r="D135" s="17" t="s">
        <v>125</v>
      </c>
      <c r="E135" s="18" t="s">
        <v>30</v>
      </c>
      <c r="F135" s="18">
        <v>64</v>
      </c>
      <c r="G135" s="35">
        <v>487.82</v>
      </c>
      <c r="H135" s="35">
        <f t="shared" si="2"/>
        <v>24507.735325999998</v>
      </c>
    </row>
    <row r="136" spans="1:8" ht="25.5">
      <c r="A136" s="8">
        <v>132</v>
      </c>
      <c r="B136" s="8" t="s">
        <v>27</v>
      </c>
      <c r="C136" s="9" t="s">
        <v>28</v>
      </c>
      <c r="D136" s="17" t="s">
        <v>126</v>
      </c>
      <c r="E136" s="18" t="s">
        <v>30</v>
      </c>
      <c r="F136" s="18">
        <v>128</v>
      </c>
      <c r="G136" s="35">
        <v>976.54</v>
      </c>
      <c r="H136" s="35">
        <f t="shared" si="2"/>
        <v>49060.686022</v>
      </c>
    </row>
    <row r="137" spans="1:8" ht="25.5">
      <c r="A137" s="8">
        <v>133</v>
      </c>
      <c r="B137" s="8" t="s">
        <v>27</v>
      </c>
      <c r="C137" s="9" t="s">
        <v>28</v>
      </c>
      <c r="D137" s="17" t="s">
        <v>127</v>
      </c>
      <c r="E137" s="18" t="s">
        <v>112</v>
      </c>
      <c r="F137" s="18">
        <v>8</v>
      </c>
      <c r="G137" s="35">
        <v>150.48</v>
      </c>
      <c r="H137" s="35">
        <f t="shared" si="2"/>
        <v>7560.009864</v>
      </c>
    </row>
    <row r="138" spans="1:8" ht="25.5">
      <c r="A138" s="8">
        <v>134</v>
      </c>
      <c r="B138" s="8" t="s">
        <v>27</v>
      </c>
      <c r="C138" s="9" t="s">
        <v>28</v>
      </c>
      <c r="D138" s="17" t="s">
        <v>128</v>
      </c>
      <c r="E138" s="18" t="s">
        <v>30</v>
      </c>
      <c r="F138" s="18">
        <v>4000</v>
      </c>
      <c r="G138" s="35">
        <v>417.4</v>
      </c>
      <c r="H138" s="35">
        <f t="shared" si="2"/>
        <v>20969.88382</v>
      </c>
    </row>
    <row r="139" spans="1:8" ht="25.5">
      <c r="A139" s="8">
        <v>135</v>
      </c>
      <c r="B139" s="8" t="s">
        <v>27</v>
      </c>
      <c r="C139" s="9" t="s">
        <v>28</v>
      </c>
      <c r="D139" s="17" t="s">
        <v>129</v>
      </c>
      <c r="E139" s="18" t="s">
        <v>30</v>
      </c>
      <c r="F139" s="18">
        <v>20</v>
      </c>
      <c r="G139" s="35">
        <v>905.68</v>
      </c>
      <c r="H139" s="35">
        <f t="shared" si="2"/>
        <v>45500.729223999995</v>
      </c>
    </row>
    <row r="140" spans="1:8" ht="12.75">
      <c r="A140" s="8">
        <v>136</v>
      </c>
      <c r="B140" s="8" t="s">
        <v>27</v>
      </c>
      <c r="C140" s="9" t="s">
        <v>28</v>
      </c>
      <c r="D140" s="17" t="s">
        <v>130</v>
      </c>
      <c r="E140" s="18" t="s">
        <v>30</v>
      </c>
      <c r="F140" s="18">
        <v>8000</v>
      </c>
      <c r="G140" s="35">
        <v>668.8</v>
      </c>
      <c r="H140" s="35">
        <f t="shared" si="2"/>
        <v>33600.04384</v>
      </c>
    </row>
    <row r="141" spans="1:8" ht="12.75">
      <c r="A141" s="8">
        <v>137</v>
      </c>
      <c r="B141" s="8" t="s">
        <v>27</v>
      </c>
      <c r="C141" s="9" t="s">
        <v>28</v>
      </c>
      <c r="D141" s="17" t="s">
        <v>131</v>
      </c>
      <c r="E141" s="18" t="s">
        <v>30</v>
      </c>
      <c r="F141" s="18">
        <v>4000</v>
      </c>
      <c r="G141" s="35">
        <v>101.24</v>
      </c>
      <c r="H141" s="35">
        <f t="shared" si="2"/>
        <v>5086.226732</v>
      </c>
    </row>
    <row r="142" spans="1:8" ht="12.75">
      <c r="A142" s="8">
        <v>138</v>
      </c>
      <c r="B142" s="8" t="s">
        <v>27</v>
      </c>
      <c r="C142" s="9" t="s">
        <v>28</v>
      </c>
      <c r="D142" s="17" t="s">
        <v>132</v>
      </c>
      <c r="E142" s="18" t="s">
        <v>30</v>
      </c>
      <c r="F142" s="18">
        <v>4000</v>
      </c>
      <c r="G142" s="35">
        <v>50</v>
      </c>
      <c r="H142" s="35">
        <f t="shared" si="2"/>
        <v>2511.965</v>
      </c>
    </row>
    <row r="143" spans="1:8" ht="25.5">
      <c r="A143" s="8">
        <v>139</v>
      </c>
      <c r="B143" s="8" t="s">
        <v>27</v>
      </c>
      <c r="C143" s="9" t="s">
        <v>28</v>
      </c>
      <c r="D143" s="17" t="s">
        <v>133</v>
      </c>
      <c r="E143" s="18" t="s">
        <v>30</v>
      </c>
      <c r="F143" s="18">
        <v>10</v>
      </c>
      <c r="G143" s="35">
        <v>393.79</v>
      </c>
      <c r="H143" s="35">
        <f t="shared" si="2"/>
        <v>19783.733947</v>
      </c>
    </row>
    <row r="144" spans="1:8" ht="25.5">
      <c r="A144" s="8">
        <v>140</v>
      </c>
      <c r="B144" s="8" t="s">
        <v>27</v>
      </c>
      <c r="C144" s="9" t="s">
        <v>28</v>
      </c>
      <c r="D144" s="17" t="s">
        <v>134</v>
      </c>
      <c r="E144" s="18" t="s">
        <v>30</v>
      </c>
      <c r="F144" s="18">
        <v>10</v>
      </c>
      <c r="G144" s="35">
        <v>393.44</v>
      </c>
      <c r="H144" s="35">
        <f t="shared" si="2"/>
        <v>19766.150192</v>
      </c>
    </row>
    <row r="145" spans="1:8" ht="25.5">
      <c r="A145" s="8">
        <v>141</v>
      </c>
      <c r="B145" s="8" t="s">
        <v>27</v>
      </c>
      <c r="C145" s="9" t="s">
        <v>28</v>
      </c>
      <c r="D145" s="17" t="s">
        <v>135</v>
      </c>
      <c r="E145" s="18" t="s">
        <v>30</v>
      </c>
      <c r="F145" s="18">
        <v>2000</v>
      </c>
      <c r="G145" s="35">
        <v>563.48</v>
      </c>
      <c r="H145" s="35">
        <f t="shared" si="2"/>
        <v>28308.840764</v>
      </c>
    </row>
    <row r="146" spans="1:8" ht="25.5">
      <c r="A146" s="8">
        <v>142</v>
      </c>
      <c r="B146" s="8" t="s">
        <v>27</v>
      </c>
      <c r="C146" s="9" t="s">
        <v>28</v>
      </c>
      <c r="D146" s="17" t="s">
        <v>136</v>
      </c>
      <c r="E146" s="18" t="s">
        <v>30</v>
      </c>
      <c r="F146" s="18">
        <v>150</v>
      </c>
      <c r="G146" s="35">
        <v>75</v>
      </c>
      <c r="H146" s="35">
        <f t="shared" si="2"/>
        <v>3767.9475</v>
      </c>
    </row>
    <row r="147" spans="1:8" ht="12.75">
      <c r="A147" s="8">
        <v>143</v>
      </c>
      <c r="B147" s="8" t="s">
        <v>27</v>
      </c>
      <c r="C147" s="9" t="s">
        <v>28</v>
      </c>
      <c r="D147" s="17" t="s">
        <v>137</v>
      </c>
      <c r="E147" s="18" t="s">
        <v>30</v>
      </c>
      <c r="F147" s="18">
        <v>4000</v>
      </c>
      <c r="G147" s="35">
        <v>24.72</v>
      </c>
      <c r="H147" s="35">
        <f t="shared" si="2"/>
        <v>1241.9154959999998</v>
      </c>
    </row>
    <row r="148" spans="1:8" ht="25.5">
      <c r="A148" s="8">
        <v>144</v>
      </c>
      <c r="B148" s="8" t="s">
        <v>27</v>
      </c>
      <c r="C148" s="9" t="s">
        <v>28</v>
      </c>
      <c r="D148" s="17" t="s">
        <v>138</v>
      </c>
      <c r="E148" s="18" t="s">
        <v>30</v>
      </c>
      <c r="F148" s="18">
        <v>16000</v>
      </c>
      <c r="G148" s="35">
        <v>401.92</v>
      </c>
      <c r="H148" s="35">
        <f t="shared" si="2"/>
        <v>20192.179456</v>
      </c>
    </row>
    <row r="149" spans="1:8" ht="25.5">
      <c r="A149" s="8">
        <v>145</v>
      </c>
      <c r="B149" s="8" t="s">
        <v>27</v>
      </c>
      <c r="C149" s="9" t="s">
        <v>28</v>
      </c>
      <c r="D149" s="17" t="s">
        <v>139</v>
      </c>
      <c r="E149" s="18" t="s">
        <v>30</v>
      </c>
      <c r="F149" s="18">
        <v>600</v>
      </c>
      <c r="G149" s="35">
        <v>185.94</v>
      </c>
      <c r="H149" s="35">
        <f t="shared" si="2"/>
        <v>9341.495442</v>
      </c>
    </row>
    <row r="150" spans="1:8" ht="25.5">
      <c r="A150" s="8">
        <v>146</v>
      </c>
      <c r="B150" s="8" t="s">
        <v>27</v>
      </c>
      <c r="C150" s="9" t="s">
        <v>28</v>
      </c>
      <c r="D150" s="17" t="s">
        <v>140</v>
      </c>
      <c r="E150" s="18" t="s">
        <v>30</v>
      </c>
      <c r="F150" s="18">
        <v>50</v>
      </c>
      <c r="G150" s="35">
        <v>69.57</v>
      </c>
      <c r="H150" s="35">
        <f t="shared" si="2"/>
        <v>3495.1481009999998</v>
      </c>
    </row>
    <row r="151" spans="1:8" ht="25.5">
      <c r="A151" s="8">
        <v>147</v>
      </c>
      <c r="B151" s="8" t="s">
        <v>27</v>
      </c>
      <c r="C151" s="9" t="s">
        <v>28</v>
      </c>
      <c r="D151" s="17" t="s">
        <v>141</v>
      </c>
      <c r="E151" s="18" t="s">
        <v>30</v>
      </c>
      <c r="F151" s="18">
        <v>600</v>
      </c>
      <c r="G151" s="35">
        <v>267.14</v>
      </c>
      <c r="H151" s="35">
        <f t="shared" si="2"/>
        <v>13420.926602</v>
      </c>
    </row>
    <row r="152" spans="1:8" ht="25.5">
      <c r="A152" s="8">
        <v>148</v>
      </c>
      <c r="B152" s="8" t="s">
        <v>27</v>
      </c>
      <c r="C152" s="9" t="s">
        <v>28</v>
      </c>
      <c r="D152" s="17" t="s">
        <v>142</v>
      </c>
      <c r="E152" s="18" t="s">
        <v>30</v>
      </c>
      <c r="F152" s="18">
        <v>24</v>
      </c>
      <c r="G152" s="35">
        <v>129.73</v>
      </c>
      <c r="H152" s="35">
        <f t="shared" si="2"/>
        <v>6517.544389</v>
      </c>
    </row>
    <row r="153" spans="1:8" ht="12.75">
      <c r="A153" s="8">
        <v>149</v>
      </c>
      <c r="B153" s="8" t="s">
        <v>27</v>
      </c>
      <c r="C153" s="9" t="s">
        <v>28</v>
      </c>
      <c r="D153" s="17" t="s">
        <v>143</v>
      </c>
      <c r="E153" s="18" t="s">
        <v>30</v>
      </c>
      <c r="F153" s="18">
        <v>100</v>
      </c>
      <c r="G153" s="35">
        <v>100</v>
      </c>
      <c r="H153" s="35">
        <f t="shared" si="2"/>
        <v>5023.93</v>
      </c>
    </row>
    <row r="154" spans="1:8" ht="12.75">
      <c r="A154" s="8">
        <v>150</v>
      </c>
      <c r="B154" s="8" t="s">
        <v>27</v>
      </c>
      <c r="C154" s="9" t="s">
        <v>28</v>
      </c>
      <c r="D154" s="17" t="s">
        <v>144</v>
      </c>
      <c r="E154" s="18" t="s">
        <v>30</v>
      </c>
      <c r="F154" s="18">
        <v>96</v>
      </c>
      <c r="G154" s="35">
        <v>37.19</v>
      </c>
      <c r="H154" s="35">
        <f t="shared" si="2"/>
        <v>1868.399567</v>
      </c>
    </row>
    <row r="155" spans="1:8" ht="25.5">
      <c r="A155" s="8">
        <v>151</v>
      </c>
      <c r="B155" s="8" t="s">
        <v>27</v>
      </c>
      <c r="C155" s="9" t="s">
        <v>28</v>
      </c>
      <c r="D155" s="17" t="s">
        <v>145</v>
      </c>
      <c r="E155" s="18" t="s">
        <v>30</v>
      </c>
      <c r="F155" s="18">
        <v>1200</v>
      </c>
      <c r="G155" s="35">
        <v>67.9</v>
      </c>
      <c r="H155" s="35">
        <f t="shared" si="2"/>
        <v>3411.2484700000005</v>
      </c>
    </row>
    <row r="156" spans="1:8" ht="25.5">
      <c r="A156" s="8">
        <v>152</v>
      </c>
      <c r="B156" s="8" t="s">
        <v>27</v>
      </c>
      <c r="C156" s="9" t="s">
        <v>28</v>
      </c>
      <c r="D156" s="17" t="s">
        <v>146</v>
      </c>
      <c r="E156" s="18" t="s">
        <v>30</v>
      </c>
      <c r="F156" s="18">
        <v>160</v>
      </c>
      <c r="G156" s="35">
        <v>80</v>
      </c>
      <c r="H156" s="35">
        <f t="shared" si="2"/>
        <v>4019.1440000000002</v>
      </c>
    </row>
    <row r="157" spans="1:8" ht="38.25">
      <c r="A157" s="8">
        <v>153</v>
      </c>
      <c r="B157" s="8" t="s">
        <v>27</v>
      </c>
      <c r="C157" s="9" t="s">
        <v>28</v>
      </c>
      <c r="D157" s="17" t="s">
        <v>147</v>
      </c>
      <c r="E157" s="18" t="s">
        <v>30</v>
      </c>
      <c r="F157" s="18">
        <v>100</v>
      </c>
      <c r="G157" s="35">
        <v>141.3</v>
      </c>
      <c r="H157" s="35">
        <f t="shared" si="2"/>
        <v>7098.813090000001</v>
      </c>
    </row>
    <row r="158" spans="1:8" ht="12.75">
      <c r="A158" s="8">
        <v>154</v>
      </c>
      <c r="B158" s="8" t="s">
        <v>27</v>
      </c>
      <c r="C158" s="9" t="s">
        <v>28</v>
      </c>
      <c r="D158" s="17" t="s">
        <v>148</v>
      </c>
      <c r="E158" s="18" t="s">
        <v>30</v>
      </c>
      <c r="F158" s="18">
        <v>4000</v>
      </c>
      <c r="G158" s="35">
        <v>24.72</v>
      </c>
      <c r="H158" s="35">
        <f t="shared" si="2"/>
        <v>1241.9154959999998</v>
      </c>
    </row>
    <row r="159" spans="1:8" ht="12.75">
      <c r="A159" s="8">
        <v>155</v>
      </c>
      <c r="B159" s="8" t="s">
        <v>27</v>
      </c>
      <c r="C159" s="9" t="s">
        <v>28</v>
      </c>
      <c r="D159" s="17" t="s">
        <v>149</v>
      </c>
      <c r="E159" s="18" t="s">
        <v>30</v>
      </c>
      <c r="F159" s="18">
        <v>250</v>
      </c>
      <c r="G159" s="35">
        <v>125</v>
      </c>
      <c r="H159" s="35">
        <f t="shared" si="2"/>
        <v>6279.9125</v>
      </c>
    </row>
    <row r="160" spans="1:8" ht="12.75">
      <c r="A160" s="8">
        <v>156</v>
      </c>
      <c r="B160" s="8" t="s">
        <v>27</v>
      </c>
      <c r="C160" s="9" t="s">
        <v>28</v>
      </c>
      <c r="D160" s="17" t="s">
        <v>150</v>
      </c>
      <c r="E160" s="18" t="s">
        <v>30</v>
      </c>
      <c r="F160" s="18">
        <v>100</v>
      </c>
      <c r="G160" s="35">
        <v>100</v>
      </c>
      <c r="H160" s="35">
        <f t="shared" si="2"/>
        <v>5023.93</v>
      </c>
    </row>
    <row r="161" spans="1:8" ht="12.75">
      <c r="A161" s="8">
        <v>157</v>
      </c>
      <c r="B161" s="8" t="s">
        <v>27</v>
      </c>
      <c r="C161" s="9" t="s">
        <v>28</v>
      </c>
      <c r="D161" s="17" t="s">
        <v>151</v>
      </c>
      <c r="E161" s="18" t="s">
        <v>30</v>
      </c>
      <c r="F161" s="18">
        <v>160</v>
      </c>
      <c r="G161" s="35">
        <v>188.47</v>
      </c>
      <c r="H161" s="35">
        <f t="shared" si="2"/>
        <v>9468.600871</v>
      </c>
    </row>
    <row r="162" spans="1:8" ht="25.5">
      <c r="A162" s="8">
        <v>158</v>
      </c>
      <c r="B162" s="8" t="s">
        <v>27</v>
      </c>
      <c r="C162" s="9" t="s">
        <v>28</v>
      </c>
      <c r="D162" s="17" t="s">
        <v>152</v>
      </c>
      <c r="E162" s="18" t="s">
        <v>30</v>
      </c>
      <c r="F162" s="18">
        <v>50</v>
      </c>
      <c r="G162" s="35">
        <v>69.57</v>
      </c>
      <c r="H162" s="35">
        <f t="shared" si="2"/>
        <v>3495.1481009999998</v>
      </c>
    </row>
    <row r="163" spans="1:8" ht="25.5">
      <c r="A163" s="8">
        <v>159</v>
      </c>
      <c r="B163" s="8" t="s">
        <v>27</v>
      </c>
      <c r="C163" s="9" t="s">
        <v>28</v>
      </c>
      <c r="D163" s="17" t="s">
        <v>153</v>
      </c>
      <c r="E163" s="18" t="s">
        <v>30</v>
      </c>
      <c r="F163" s="18">
        <v>2900</v>
      </c>
      <c r="G163" s="35">
        <v>2765.73</v>
      </c>
      <c r="H163" s="35">
        <f t="shared" si="2"/>
        <v>138948.339189</v>
      </c>
    </row>
    <row r="164" spans="1:8" ht="12.75">
      <c r="A164" s="8">
        <v>160</v>
      </c>
      <c r="B164" s="8" t="s">
        <v>27</v>
      </c>
      <c r="C164" s="9" t="s">
        <v>28</v>
      </c>
      <c r="D164" s="17" t="s">
        <v>154</v>
      </c>
      <c r="E164" s="18" t="s">
        <v>30</v>
      </c>
      <c r="F164" s="18">
        <v>30</v>
      </c>
      <c r="G164" s="35">
        <v>202.05</v>
      </c>
      <c r="H164" s="35">
        <f t="shared" si="2"/>
        <v>10150.850565</v>
      </c>
    </row>
    <row r="165" spans="1:8" ht="12.75">
      <c r="A165" s="8">
        <v>161</v>
      </c>
      <c r="B165" s="8" t="s">
        <v>27</v>
      </c>
      <c r="C165" s="9" t="s">
        <v>28</v>
      </c>
      <c r="D165" s="17" t="s">
        <v>155</v>
      </c>
      <c r="E165" s="18" t="s">
        <v>30</v>
      </c>
      <c r="F165" s="18">
        <v>10</v>
      </c>
      <c r="G165" s="35">
        <v>271.53</v>
      </c>
      <c r="H165" s="35">
        <f t="shared" si="2"/>
        <v>13641.477128999999</v>
      </c>
    </row>
    <row r="166" spans="1:8" ht="12.75">
      <c r="A166" s="8">
        <v>162</v>
      </c>
      <c r="B166" s="8" t="s">
        <v>27</v>
      </c>
      <c r="C166" s="9" t="s">
        <v>28</v>
      </c>
      <c r="D166" s="17" t="s">
        <v>154</v>
      </c>
      <c r="E166" s="18" t="s">
        <v>30</v>
      </c>
      <c r="F166" s="18">
        <v>30</v>
      </c>
      <c r="G166" s="35">
        <v>202.05</v>
      </c>
      <c r="H166" s="35">
        <f t="shared" si="2"/>
        <v>10150.850565</v>
      </c>
    </row>
    <row r="167" spans="1:8" ht="12.75">
      <c r="A167" s="8">
        <v>163</v>
      </c>
      <c r="B167" s="8" t="s">
        <v>27</v>
      </c>
      <c r="C167" s="9" t="s">
        <v>28</v>
      </c>
      <c r="D167" s="17" t="s">
        <v>156</v>
      </c>
      <c r="E167" s="18" t="s">
        <v>30</v>
      </c>
      <c r="F167" s="18">
        <v>4000</v>
      </c>
      <c r="G167" s="35">
        <v>110.52</v>
      </c>
      <c r="H167" s="35">
        <f t="shared" si="2"/>
        <v>5552.4474359999995</v>
      </c>
    </row>
    <row r="168" spans="1:8" ht="12.75">
      <c r="A168" s="8">
        <v>164</v>
      </c>
      <c r="B168" s="8" t="s">
        <v>27</v>
      </c>
      <c r="C168" s="9" t="s">
        <v>28</v>
      </c>
      <c r="D168" s="17" t="s">
        <v>157</v>
      </c>
      <c r="E168" s="18" t="s">
        <v>30</v>
      </c>
      <c r="F168" s="18">
        <v>120</v>
      </c>
      <c r="G168" s="35">
        <v>586.7</v>
      </c>
      <c r="H168" s="35">
        <f t="shared" si="2"/>
        <v>29475.397310000004</v>
      </c>
    </row>
    <row r="169" spans="1:8" ht="25.5">
      <c r="A169" s="8">
        <v>165</v>
      </c>
      <c r="B169" s="8" t="s">
        <v>27</v>
      </c>
      <c r="C169" s="9" t="s">
        <v>28</v>
      </c>
      <c r="D169" s="17" t="s">
        <v>158</v>
      </c>
      <c r="E169" s="18" t="s">
        <v>30</v>
      </c>
      <c r="F169" s="18">
        <v>5</v>
      </c>
      <c r="G169" s="35">
        <v>217.41</v>
      </c>
      <c r="H169" s="35">
        <f t="shared" si="2"/>
        <v>10922.526213</v>
      </c>
    </row>
    <row r="170" spans="1:8" ht="12.75">
      <c r="A170" s="8">
        <v>166</v>
      </c>
      <c r="B170" s="8" t="s">
        <v>27</v>
      </c>
      <c r="C170" s="9" t="s">
        <v>28</v>
      </c>
      <c r="D170" s="17" t="s">
        <v>159</v>
      </c>
      <c r="E170" s="18" t="s">
        <v>30</v>
      </c>
      <c r="F170" s="18">
        <v>96</v>
      </c>
      <c r="G170" s="35">
        <v>66.53</v>
      </c>
      <c r="H170" s="35">
        <f t="shared" si="2"/>
        <v>3342.420629</v>
      </c>
    </row>
    <row r="171" spans="1:8" ht="25.5">
      <c r="A171" s="8">
        <v>167</v>
      </c>
      <c r="B171" s="8" t="s">
        <v>27</v>
      </c>
      <c r="C171" s="9" t="s">
        <v>28</v>
      </c>
      <c r="D171" s="17" t="s">
        <v>160</v>
      </c>
      <c r="E171" s="18" t="s">
        <v>30</v>
      </c>
      <c r="F171" s="18">
        <v>20</v>
      </c>
      <c r="G171" s="35">
        <v>217.37</v>
      </c>
      <c r="H171" s="35">
        <f t="shared" si="2"/>
        <v>10920.516641</v>
      </c>
    </row>
    <row r="172" spans="1:8" ht="12.75">
      <c r="A172" s="8">
        <v>168</v>
      </c>
      <c r="B172" s="8" t="s">
        <v>27</v>
      </c>
      <c r="C172" s="9" t="s">
        <v>28</v>
      </c>
      <c r="D172" s="17" t="s">
        <v>161</v>
      </c>
      <c r="E172" s="18" t="s">
        <v>30</v>
      </c>
      <c r="F172" s="18">
        <v>1200</v>
      </c>
      <c r="G172" s="35">
        <v>99.89</v>
      </c>
      <c r="H172" s="35">
        <f t="shared" si="2"/>
        <v>5018.403677</v>
      </c>
    </row>
    <row r="173" spans="1:8" ht="25.5">
      <c r="A173" s="8">
        <v>169</v>
      </c>
      <c r="B173" s="8" t="s">
        <v>27</v>
      </c>
      <c r="C173" s="9" t="s">
        <v>28</v>
      </c>
      <c r="D173" s="17" t="s">
        <v>162</v>
      </c>
      <c r="E173" s="18" t="s">
        <v>30</v>
      </c>
      <c r="F173" s="18">
        <v>18</v>
      </c>
      <c r="G173" s="35">
        <v>344.01</v>
      </c>
      <c r="H173" s="35">
        <f t="shared" si="2"/>
        <v>17282.821593</v>
      </c>
    </row>
    <row r="174" spans="1:8" ht="25.5">
      <c r="A174" s="8">
        <v>170</v>
      </c>
      <c r="B174" s="8" t="s">
        <v>27</v>
      </c>
      <c r="C174" s="9" t="s">
        <v>28</v>
      </c>
      <c r="D174" s="17" t="s">
        <v>163</v>
      </c>
      <c r="E174" s="18" t="s">
        <v>30</v>
      </c>
      <c r="F174" s="18">
        <v>8</v>
      </c>
      <c r="G174" s="35">
        <v>421.58</v>
      </c>
      <c r="H174" s="35">
        <f t="shared" si="2"/>
        <v>21179.884094</v>
      </c>
    </row>
    <row r="175" spans="1:8" ht="38.25">
      <c r="A175" s="8">
        <v>171</v>
      </c>
      <c r="B175" s="8" t="s">
        <v>27</v>
      </c>
      <c r="C175" s="9" t="s">
        <v>28</v>
      </c>
      <c r="D175" s="17" t="s">
        <v>164</v>
      </c>
      <c r="E175" s="18" t="s">
        <v>30</v>
      </c>
      <c r="F175" s="18">
        <v>40</v>
      </c>
      <c r="G175" s="35">
        <v>121.89</v>
      </c>
      <c r="H175" s="35">
        <f t="shared" si="2"/>
        <v>6123.668277</v>
      </c>
    </row>
    <row r="176" spans="1:8" ht="37.5" customHeight="1">
      <c r="A176" s="8">
        <v>172</v>
      </c>
      <c r="B176" s="8" t="s">
        <v>27</v>
      </c>
      <c r="C176" s="9" t="s">
        <v>28</v>
      </c>
      <c r="D176" s="17" t="s">
        <v>165</v>
      </c>
      <c r="E176" s="18" t="s">
        <v>166</v>
      </c>
      <c r="F176" s="18">
        <v>16128</v>
      </c>
      <c r="G176" s="35">
        <v>63221.76</v>
      </c>
      <c r="H176" s="35">
        <f t="shared" si="2"/>
        <v>3176216.967168</v>
      </c>
    </row>
    <row r="177" spans="1:8" ht="43.5" customHeight="1">
      <c r="A177" s="8">
        <v>173</v>
      </c>
      <c r="B177" s="8" t="s">
        <v>27</v>
      </c>
      <c r="C177" s="9" t="s">
        <v>28</v>
      </c>
      <c r="D177" s="17" t="s">
        <v>167</v>
      </c>
      <c r="E177" s="18" t="s">
        <v>166</v>
      </c>
      <c r="F177" s="18">
        <v>13872</v>
      </c>
      <c r="G177" s="35">
        <v>54378.24</v>
      </c>
      <c r="H177" s="35">
        <f t="shared" si="2"/>
        <v>2731924.712832</v>
      </c>
    </row>
    <row r="178" spans="1:8" ht="38.25">
      <c r="A178" s="8">
        <v>174</v>
      </c>
      <c r="B178" s="8" t="s">
        <v>27</v>
      </c>
      <c r="C178" s="9" t="s">
        <v>28</v>
      </c>
      <c r="D178" s="17" t="s">
        <v>168</v>
      </c>
      <c r="E178" s="18" t="s">
        <v>112</v>
      </c>
      <c r="F178" s="18">
        <v>24</v>
      </c>
      <c r="G178" s="35">
        <v>1600</v>
      </c>
      <c r="H178" s="35">
        <f t="shared" si="2"/>
        <v>80382.88</v>
      </c>
    </row>
    <row r="179" spans="1:8" ht="25.5">
      <c r="A179" s="8">
        <v>175</v>
      </c>
      <c r="B179" s="8" t="s">
        <v>27</v>
      </c>
      <c r="C179" s="9" t="s">
        <v>28</v>
      </c>
      <c r="D179" s="17" t="s">
        <v>169</v>
      </c>
      <c r="E179" s="18" t="s">
        <v>112</v>
      </c>
      <c r="F179" s="18">
        <v>156</v>
      </c>
      <c r="G179" s="35">
        <v>1638</v>
      </c>
      <c r="H179" s="35">
        <f t="shared" si="2"/>
        <v>82291.9734</v>
      </c>
    </row>
    <row r="180" spans="1:8" ht="25.5">
      <c r="A180" s="8">
        <v>176</v>
      </c>
      <c r="B180" s="8" t="s">
        <v>27</v>
      </c>
      <c r="C180" s="9" t="s">
        <v>28</v>
      </c>
      <c r="D180" s="17" t="s">
        <v>170</v>
      </c>
      <c r="E180" s="18" t="s">
        <v>112</v>
      </c>
      <c r="F180" s="18">
        <v>88</v>
      </c>
      <c r="G180" s="35">
        <v>924</v>
      </c>
      <c r="H180" s="35">
        <f t="shared" si="2"/>
        <v>46421.1132</v>
      </c>
    </row>
    <row r="181" spans="1:8" ht="12.75">
      <c r="A181" s="69" t="s">
        <v>21</v>
      </c>
      <c r="B181" s="70"/>
      <c r="C181" s="70"/>
      <c r="D181" s="70"/>
      <c r="E181" s="70"/>
      <c r="F181" s="71"/>
      <c r="G181" s="13">
        <v>197378.1</v>
      </c>
      <c r="H181" s="13">
        <v>9916137.6</v>
      </c>
    </row>
    <row r="182" spans="1:8" ht="25.5">
      <c r="A182" s="22">
        <v>1</v>
      </c>
      <c r="B182" s="25" t="s">
        <v>27</v>
      </c>
      <c r="C182" s="26" t="s">
        <v>28</v>
      </c>
      <c r="D182" s="23" t="s">
        <v>178</v>
      </c>
      <c r="E182" s="24" t="s">
        <v>166</v>
      </c>
      <c r="F182" s="24">
        <v>72</v>
      </c>
      <c r="G182" s="34">
        <v>258518.16</v>
      </c>
      <c r="H182" s="34">
        <f>G182*50.799899995</f>
        <v>13132696.674891409</v>
      </c>
    </row>
    <row r="183" spans="1:8" ht="25.5">
      <c r="A183" s="22">
        <f>A182+1</f>
        <v>2</v>
      </c>
      <c r="B183" s="25" t="s">
        <v>27</v>
      </c>
      <c r="C183" s="26" t="s">
        <v>28</v>
      </c>
      <c r="D183" s="23" t="s">
        <v>179</v>
      </c>
      <c r="E183" s="24" t="s">
        <v>166</v>
      </c>
      <c r="F183" s="24">
        <v>48</v>
      </c>
      <c r="G183" s="34">
        <v>172345.44</v>
      </c>
      <c r="H183" s="34">
        <f aca="true" t="shared" si="3" ref="H183:H196">G183*50.799899995</f>
        <v>8755131.116594272</v>
      </c>
    </row>
    <row r="184" spans="1:8" ht="24.75" customHeight="1">
      <c r="A184" s="22">
        <f aca="true" t="shared" si="4" ref="A184:A196">A183+1</f>
        <v>3</v>
      </c>
      <c r="B184" s="25" t="s">
        <v>27</v>
      </c>
      <c r="C184" s="26" t="s">
        <v>28</v>
      </c>
      <c r="D184" s="23" t="s">
        <v>180</v>
      </c>
      <c r="E184" s="24" t="s">
        <v>181</v>
      </c>
      <c r="F184" s="24">
        <v>128</v>
      </c>
      <c r="G184" s="34">
        <v>125381.12</v>
      </c>
      <c r="H184" s="34">
        <f t="shared" si="3"/>
        <v>6369348.357261093</v>
      </c>
    </row>
    <row r="185" spans="1:8" ht="28.5" customHeight="1">
      <c r="A185" s="22">
        <f t="shared" si="4"/>
        <v>4</v>
      </c>
      <c r="B185" s="25" t="s">
        <v>27</v>
      </c>
      <c r="C185" s="26" t="s">
        <v>28</v>
      </c>
      <c r="D185" s="23" t="s">
        <v>182</v>
      </c>
      <c r="E185" s="24" t="s">
        <v>181</v>
      </c>
      <c r="F185" s="24">
        <v>12</v>
      </c>
      <c r="G185" s="34">
        <v>11754.48</v>
      </c>
      <c r="H185" s="34">
        <f t="shared" si="3"/>
        <v>597126.4084932276</v>
      </c>
    </row>
    <row r="186" spans="1:8" ht="27" customHeight="1">
      <c r="A186" s="22">
        <f t="shared" si="4"/>
        <v>5</v>
      </c>
      <c r="B186" s="25" t="s">
        <v>27</v>
      </c>
      <c r="C186" s="26" t="s">
        <v>28</v>
      </c>
      <c r="D186" s="23" t="s">
        <v>183</v>
      </c>
      <c r="E186" s="24" t="s">
        <v>181</v>
      </c>
      <c r="F186" s="24">
        <v>3</v>
      </c>
      <c r="G186" s="34">
        <v>1561.17</v>
      </c>
      <c r="H186" s="34">
        <f t="shared" si="3"/>
        <v>79307.27987519414</v>
      </c>
    </row>
    <row r="187" spans="1:8" ht="25.5">
      <c r="A187" s="22">
        <f t="shared" si="4"/>
        <v>6</v>
      </c>
      <c r="B187" s="25" t="s">
        <v>27</v>
      </c>
      <c r="C187" s="26" t="s">
        <v>28</v>
      </c>
      <c r="D187" s="23" t="s">
        <v>184</v>
      </c>
      <c r="E187" s="24" t="s">
        <v>185</v>
      </c>
      <c r="F187" s="24">
        <v>250</v>
      </c>
      <c r="G187" s="34">
        <v>21223.5</v>
      </c>
      <c r="H187" s="34">
        <f t="shared" si="3"/>
        <v>1078151.6775438825</v>
      </c>
    </row>
    <row r="188" spans="1:8" ht="25.5">
      <c r="A188" s="22">
        <f t="shared" si="4"/>
        <v>7</v>
      </c>
      <c r="B188" s="25" t="s">
        <v>27</v>
      </c>
      <c r="C188" s="26" t="s">
        <v>28</v>
      </c>
      <c r="D188" s="23" t="s">
        <v>184</v>
      </c>
      <c r="E188" s="24" t="s">
        <v>185</v>
      </c>
      <c r="F188" s="24">
        <v>130</v>
      </c>
      <c r="G188" s="34">
        <v>11036.22</v>
      </c>
      <c r="H188" s="34">
        <f t="shared" si="3"/>
        <v>560638.8723228188</v>
      </c>
    </row>
    <row r="189" spans="1:8" ht="25.5">
      <c r="A189" s="22">
        <f t="shared" si="4"/>
        <v>8</v>
      </c>
      <c r="B189" s="25" t="s">
        <v>27</v>
      </c>
      <c r="C189" s="26" t="s">
        <v>28</v>
      </c>
      <c r="D189" s="23" t="s">
        <v>184</v>
      </c>
      <c r="E189" s="24" t="s">
        <v>185</v>
      </c>
      <c r="F189" s="24">
        <v>70</v>
      </c>
      <c r="G189" s="34">
        <v>5942.58</v>
      </c>
      <c r="H189" s="34">
        <f t="shared" si="3"/>
        <v>301882.4697122871</v>
      </c>
    </row>
    <row r="190" spans="1:8" ht="38.25">
      <c r="A190" s="22">
        <f t="shared" si="4"/>
        <v>9</v>
      </c>
      <c r="B190" s="25" t="s">
        <v>27</v>
      </c>
      <c r="C190" s="26" t="s">
        <v>28</v>
      </c>
      <c r="D190" s="23" t="s">
        <v>186</v>
      </c>
      <c r="E190" s="24" t="s">
        <v>185</v>
      </c>
      <c r="F190" s="24">
        <v>10</v>
      </c>
      <c r="G190" s="34">
        <v>848.94</v>
      </c>
      <c r="H190" s="34">
        <f t="shared" si="3"/>
        <v>43126.0671017553</v>
      </c>
    </row>
    <row r="191" spans="1:8" ht="25.5">
      <c r="A191" s="22">
        <f t="shared" si="4"/>
        <v>10</v>
      </c>
      <c r="B191" s="25" t="s">
        <v>27</v>
      </c>
      <c r="C191" s="26" t="s">
        <v>28</v>
      </c>
      <c r="D191" s="23" t="s">
        <v>187</v>
      </c>
      <c r="E191" s="24" t="s">
        <v>97</v>
      </c>
      <c r="F191" s="24">
        <v>198</v>
      </c>
      <c r="G191" s="34">
        <v>746822.34</v>
      </c>
      <c r="H191" s="34">
        <f t="shared" si="3"/>
        <v>37938500.186031885</v>
      </c>
    </row>
    <row r="192" spans="1:8" ht="25.5">
      <c r="A192" s="22">
        <f t="shared" si="4"/>
        <v>11</v>
      </c>
      <c r="B192" s="25" t="s">
        <v>27</v>
      </c>
      <c r="C192" s="26" t="s">
        <v>28</v>
      </c>
      <c r="D192" s="23" t="s">
        <v>187</v>
      </c>
      <c r="E192" s="24" t="s">
        <v>97</v>
      </c>
      <c r="F192" s="24">
        <v>17</v>
      </c>
      <c r="G192" s="34">
        <v>64121.11</v>
      </c>
      <c r="H192" s="34">
        <f t="shared" si="3"/>
        <v>3257345.975568394</v>
      </c>
    </row>
    <row r="193" spans="1:8" ht="38.25">
      <c r="A193" s="22">
        <f t="shared" si="4"/>
        <v>12</v>
      </c>
      <c r="B193" s="25" t="s">
        <v>27</v>
      </c>
      <c r="C193" s="26" t="s">
        <v>28</v>
      </c>
      <c r="D193" s="23" t="s">
        <v>188</v>
      </c>
      <c r="E193" s="24" t="s">
        <v>166</v>
      </c>
      <c r="F193" s="24">
        <v>360</v>
      </c>
      <c r="G193" s="34">
        <v>154195.2</v>
      </c>
      <c r="H193" s="34">
        <f t="shared" si="3"/>
        <v>7833100.739709024</v>
      </c>
    </row>
    <row r="194" spans="1:8" ht="25.5">
      <c r="A194" s="22">
        <f t="shared" si="4"/>
        <v>13</v>
      </c>
      <c r="B194" s="25" t="s">
        <v>27</v>
      </c>
      <c r="C194" s="26" t="s">
        <v>28</v>
      </c>
      <c r="D194" s="23" t="s">
        <v>189</v>
      </c>
      <c r="E194" s="24" t="s">
        <v>190</v>
      </c>
      <c r="F194" s="24">
        <v>70000</v>
      </c>
      <c r="G194" s="34">
        <v>1855980</v>
      </c>
      <c r="H194" s="34">
        <f t="shared" si="3"/>
        <v>94283598.39272009</v>
      </c>
    </row>
    <row r="195" spans="1:8" ht="25.5">
      <c r="A195" s="22">
        <f t="shared" si="4"/>
        <v>14</v>
      </c>
      <c r="B195" s="25" t="s">
        <v>27</v>
      </c>
      <c r="C195" s="26" t="s">
        <v>28</v>
      </c>
      <c r="D195" s="23" t="s">
        <v>191</v>
      </c>
      <c r="E195" s="24" t="s">
        <v>190</v>
      </c>
      <c r="F195" s="24">
        <v>78000</v>
      </c>
      <c r="G195" s="34">
        <v>2068092</v>
      </c>
      <c r="H195" s="34">
        <f t="shared" si="3"/>
        <v>105058866.78045954</v>
      </c>
    </row>
    <row r="196" spans="1:8" ht="38.25">
      <c r="A196" s="22">
        <f t="shared" si="4"/>
        <v>15</v>
      </c>
      <c r="B196" s="25" t="s">
        <v>27</v>
      </c>
      <c r="C196" s="26" t="s">
        <v>28</v>
      </c>
      <c r="D196" s="23" t="s">
        <v>192</v>
      </c>
      <c r="E196" s="24" t="s">
        <v>190</v>
      </c>
      <c r="F196" s="24">
        <v>2000</v>
      </c>
      <c r="G196" s="34">
        <v>53028</v>
      </c>
      <c r="H196" s="34">
        <f t="shared" si="3"/>
        <v>2693817.0969348596</v>
      </c>
    </row>
    <row r="197" spans="1:8" ht="12.75">
      <c r="A197" s="72" t="s">
        <v>21</v>
      </c>
      <c r="B197" s="73"/>
      <c r="C197" s="73"/>
      <c r="D197" s="73"/>
      <c r="E197" s="73"/>
      <c r="F197" s="74"/>
      <c r="G197" s="31">
        <f>SUM(G182:G196)</f>
        <v>5550850.26</v>
      </c>
      <c r="H197" s="31">
        <v>281982638.1</v>
      </c>
    </row>
    <row r="198" spans="1:8" ht="12.75">
      <c r="A198" s="14"/>
      <c r="B198" s="14"/>
      <c r="C198" s="14"/>
      <c r="D198" s="14"/>
      <c r="E198" s="14"/>
      <c r="F198" s="14"/>
      <c r="G198" s="30"/>
      <c r="H198" s="30"/>
    </row>
    <row r="199" spans="1:8" ht="12.75">
      <c r="A199" s="14"/>
      <c r="B199" s="14"/>
      <c r="C199" s="14"/>
      <c r="D199" s="14"/>
      <c r="E199" s="14"/>
      <c r="F199" s="14"/>
      <c r="G199" s="30"/>
      <c r="H199" s="30"/>
    </row>
    <row r="200" spans="1:8" ht="12.75">
      <c r="A200" s="14"/>
      <c r="B200" s="14"/>
      <c r="C200" s="14"/>
      <c r="D200" s="14"/>
      <c r="E200" s="14"/>
      <c r="F200" s="14"/>
      <c r="G200" s="30"/>
      <c r="H200" s="30"/>
    </row>
    <row r="201" spans="1:8" ht="12.75">
      <c r="A201" s="14"/>
      <c r="B201" s="14"/>
      <c r="C201" s="14"/>
      <c r="D201" s="14"/>
      <c r="E201" s="14"/>
      <c r="F201" s="14"/>
      <c r="G201" s="30"/>
      <c r="H201" s="30"/>
    </row>
    <row r="202" spans="1:8" ht="12.75">
      <c r="A202" s="14"/>
      <c r="B202" s="14"/>
      <c r="C202" s="14"/>
      <c r="D202" s="14"/>
      <c r="E202" s="14"/>
      <c r="F202" s="14"/>
      <c r="G202" s="30"/>
      <c r="H202" s="30"/>
    </row>
    <row r="203" spans="1:8" ht="12.75">
      <c r="A203" s="14"/>
      <c r="B203" s="14"/>
      <c r="C203" s="14"/>
      <c r="D203" s="14"/>
      <c r="E203" s="14"/>
      <c r="F203" s="14"/>
      <c r="G203" s="30"/>
      <c r="H203" s="30"/>
    </row>
    <row r="204" spans="1:8" ht="12.75">
      <c r="A204" s="14"/>
      <c r="B204" s="14"/>
      <c r="C204" s="14"/>
      <c r="D204" s="14"/>
      <c r="E204" s="14"/>
      <c r="F204" s="14"/>
      <c r="G204" s="30"/>
      <c r="H204" s="30"/>
    </row>
    <row r="205" spans="1:8" ht="12.75">
      <c r="A205" s="14"/>
      <c r="B205" s="14"/>
      <c r="C205" s="14"/>
      <c r="D205" s="14"/>
      <c r="E205" s="14"/>
      <c r="F205" s="14"/>
      <c r="G205" s="30"/>
      <c r="H205" s="30"/>
    </row>
    <row r="206" spans="1:8" ht="12.75">
      <c r="A206" s="14"/>
      <c r="B206" s="14"/>
      <c r="C206" s="14"/>
      <c r="D206" s="14"/>
      <c r="E206" s="14"/>
      <c r="F206" s="14"/>
      <c r="G206" s="30"/>
      <c r="H206" s="30"/>
    </row>
    <row r="207" spans="1:8" ht="12.75">
      <c r="A207" s="14"/>
      <c r="B207" s="14"/>
      <c r="C207" s="14"/>
      <c r="D207" s="14"/>
      <c r="E207" s="14"/>
      <c r="F207" s="14"/>
      <c r="G207" s="30"/>
      <c r="H207" s="30"/>
    </row>
    <row r="208" spans="1:8" ht="12.75">
      <c r="A208" s="14"/>
      <c r="B208" s="14"/>
      <c r="C208" s="14"/>
      <c r="D208" s="14"/>
      <c r="E208" s="14"/>
      <c r="F208" s="14"/>
      <c r="G208" s="30"/>
      <c r="H208" s="30"/>
    </row>
    <row r="209" spans="1:8" ht="12.75">
      <c r="A209" s="14"/>
      <c r="B209" s="14"/>
      <c r="C209" s="14"/>
      <c r="D209" s="14"/>
      <c r="E209" s="14"/>
      <c r="F209" s="14"/>
      <c r="G209" s="30"/>
      <c r="H209" s="30"/>
    </row>
    <row r="210" spans="1:8" ht="12.75">
      <c r="A210" s="14"/>
      <c r="B210" s="14"/>
      <c r="C210" s="14"/>
      <c r="D210" s="14"/>
      <c r="E210" s="14"/>
      <c r="F210" s="14"/>
      <c r="G210" s="30"/>
      <c r="H210" s="30"/>
    </row>
    <row r="211" spans="1:8" ht="12.75">
      <c r="A211" s="14"/>
      <c r="B211" s="14"/>
      <c r="C211" s="14"/>
      <c r="D211" s="14"/>
      <c r="E211" s="14"/>
      <c r="F211" s="14"/>
      <c r="G211" s="30"/>
      <c r="H211" s="30"/>
    </row>
    <row r="212" spans="1:8" ht="12.75">
      <c r="A212" s="14"/>
      <c r="B212" s="14"/>
      <c r="C212" s="14"/>
      <c r="D212" s="14"/>
      <c r="E212" s="14"/>
      <c r="F212" s="14"/>
      <c r="G212" s="30"/>
      <c r="H212" s="30"/>
    </row>
    <row r="213" spans="1:8" ht="12.75">
      <c r="A213" s="72" t="s">
        <v>24</v>
      </c>
      <c r="B213" s="73"/>
      <c r="C213" s="73"/>
      <c r="D213" s="73"/>
      <c r="E213" s="73"/>
      <c r="F213" s="74"/>
      <c r="G213" s="31">
        <f>G181+G197</f>
        <v>5748228.359999999</v>
      </c>
      <c r="H213" s="31">
        <f>H181+H197</f>
        <v>291898775.70000005</v>
      </c>
    </row>
  </sheetData>
  <sheetProtection/>
  <mergeCells count="3">
    <mergeCell ref="A181:F181"/>
    <mergeCell ref="A213:F213"/>
    <mergeCell ref="A197:F197"/>
  </mergeCells>
  <printOptions/>
  <pageMargins left="0.45" right="0.2" top="0.7480314960629921" bottom="0.7480314960629921" header="0.31496062992125984" footer="0.31496062992125984"/>
  <pageSetup horizontalDpi="600" verticalDpi="600" orientation="landscape" paperSize="9" r:id="rId1"/>
  <ignoredErrors>
    <ignoredError sqref="G19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6.7109375" style="2" customWidth="1"/>
    <col min="2" max="2" width="15.421875" style="2" customWidth="1"/>
    <col min="3" max="3" width="22.7109375" style="2" customWidth="1"/>
    <col min="4" max="4" width="39.28125" style="2" customWidth="1"/>
    <col min="5" max="5" width="7.7109375" style="2" customWidth="1"/>
    <col min="6" max="6" width="10.28125" style="2" customWidth="1"/>
    <col min="7" max="7" width="15.28125" style="2" customWidth="1"/>
    <col min="8" max="8" width="15.7109375" style="2" customWidth="1"/>
    <col min="9" max="16384" width="9.140625" style="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 customHeight="1">
      <c r="A5" s="8">
        <v>1</v>
      </c>
      <c r="B5" s="8" t="s">
        <v>27</v>
      </c>
      <c r="C5" s="9" t="s">
        <v>174</v>
      </c>
      <c r="D5" s="10" t="s">
        <v>175</v>
      </c>
      <c r="E5" s="11" t="s">
        <v>13</v>
      </c>
      <c r="F5" s="8">
        <v>1</v>
      </c>
      <c r="G5" s="16">
        <v>1410</v>
      </c>
      <c r="H5" s="16"/>
    </row>
    <row r="6" spans="1:8" ht="12.75">
      <c r="A6" s="72" t="s">
        <v>176</v>
      </c>
      <c r="B6" s="73"/>
      <c r="C6" s="73"/>
      <c r="D6" s="73"/>
      <c r="E6" s="73"/>
      <c r="F6" s="74"/>
      <c r="G6" s="31">
        <f>SUM(G5)</f>
        <v>1410</v>
      </c>
      <c r="H6" s="31">
        <v>97933.9</v>
      </c>
    </row>
    <row r="7" spans="1:8" ht="12.75">
      <c r="A7" s="8">
        <v>1</v>
      </c>
      <c r="B7" s="8" t="s">
        <v>27</v>
      </c>
      <c r="C7" s="9" t="s">
        <v>322</v>
      </c>
      <c r="D7" s="10" t="s">
        <v>323</v>
      </c>
      <c r="E7" s="9" t="s">
        <v>324</v>
      </c>
      <c r="F7" s="9">
        <v>9250</v>
      </c>
      <c r="G7" s="16"/>
      <c r="H7" s="16"/>
    </row>
    <row r="8" spans="1:8" ht="12.75">
      <c r="A8" s="8">
        <v>2</v>
      </c>
      <c r="B8" s="8" t="s">
        <v>27</v>
      </c>
      <c r="C8" s="9" t="s">
        <v>322</v>
      </c>
      <c r="D8" s="10" t="s">
        <v>325</v>
      </c>
      <c r="E8" s="9" t="s">
        <v>326</v>
      </c>
      <c r="F8" s="9">
        <v>40000</v>
      </c>
      <c r="G8" s="16"/>
      <c r="H8" s="16"/>
    </row>
    <row r="9" spans="1:8" ht="12.75">
      <c r="A9" s="8">
        <v>3</v>
      </c>
      <c r="B9" s="8" t="s">
        <v>27</v>
      </c>
      <c r="C9" s="9" t="s">
        <v>322</v>
      </c>
      <c r="D9" s="10" t="s">
        <v>327</v>
      </c>
      <c r="E9" s="9" t="s">
        <v>13</v>
      </c>
      <c r="F9" s="9">
        <v>20000</v>
      </c>
      <c r="G9" s="16"/>
      <c r="H9" s="16"/>
    </row>
    <row r="10" spans="1:8" ht="12.75">
      <c r="A10" s="8">
        <v>4</v>
      </c>
      <c r="B10" s="8" t="s">
        <v>27</v>
      </c>
      <c r="C10" s="9" t="s">
        <v>322</v>
      </c>
      <c r="D10" s="10" t="s">
        <v>154</v>
      </c>
      <c r="E10" s="9" t="s">
        <v>13</v>
      </c>
      <c r="F10" s="9">
        <v>15800</v>
      </c>
      <c r="G10" s="16"/>
      <c r="H10" s="16"/>
    </row>
    <row r="11" spans="1:8" ht="12.75">
      <c r="A11" s="8">
        <v>5</v>
      </c>
      <c r="B11" s="8" t="s">
        <v>27</v>
      </c>
      <c r="C11" s="9" t="s">
        <v>322</v>
      </c>
      <c r="D11" s="10" t="s">
        <v>328</v>
      </c>
      <c r="E11" s="9" t="s">
        <v>13</v>
      </c>
      <c r="F11" s="9">
        <v>19500</v>
      </c>
      <c r="G11" s="16"/>
      <c r="H11" s="16"/>
    </row>
    <row r="12" spans="1:8" ht="12.75">
      <c r="A12" s="69" t="s">
        <v>21</v>
      </c>
      <c r="B12" s="70"/>
      <c r="C12" s="70"/>
      <c r="D12" s="70"/>
      <c r="E12" s="70"/>
      <c r="F12" s="71"/>
      <c r="G12" s="13">
        <v>117300</v>
      </c>
      <c r="H12" s="13">
        <v>6091389</v>
      </c>
    </row>
    <row r="13" spans="1:8" ht="12.75">
      <c r="A13" s="8">
        <v>1</v>
      </c>
      <c r="B13" s="8" t="s">
        <v>193</v>
      </c>
      <c r="C13" s="9" t="s">
        <v>322</v>
      </c>
      <c r="D13" s="10" t="s">
        <v>605</v>
      </c>
      <c r="E13" s="9" t="s">
        <v>606</v>
      </c>
      <c r="F13" s="9">
        <v>10</v>
      </c>
      <c r="G13" s="16">
        <v>2</v>
      </c>
      <c r="H13" s="16"/>
    </row>
    <row r="14" spans="1:8" ht="12.75">
      <c r="A14" s="69" t="s">
        <v>21</v>
      </c>
      <c r="B14" s="70"/>
      <c r="C14" s="70"/>
      <c r="D14" s="70"/>
      <c r="E14" s="70"/>
      <c r="F14" s="71"/>
      <c r="G14" s="13">
        <f>SUM(G13)</f>
        <v>2</v>
      </c>
      <c r="H14" s="13">
        <v>109</v>
      </c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14"/>
      <c r="B33" s="14"/>
      <c r="C33" s="14"/>
      <c r="D33" s="14"/>
      <c r="E33" s="14"/>
      <c r="F33" s="14"/>
      <c r="G33" s="14"/>
      <c r="H33" s="14"/>
    </row>
    <row r="34" spans="1:8" ht="12.75">
      <c r="A34" s="72" t="s">
        <v>177</v>
      </c>
      <c r="B34" s="73"/>
      <c r="C34" s="73"/>
      <c r="D34" s="73"/>
      <c r="E34" s="73"/>
      <c r="F34" s="74"/>
      <c r="G34" s="15">
        <f>G6+G12+G14</f>
        <v>118712</v>
      </c>
      <c r="H34" s="21">
        <f>H6+H12+H14</f>
        <v>6189431.9</v>
      </c>
    </row>
  </sheetData>
  <sheetProtection/>
  <mergeCells count="4">
    <mergeCell ref="A6:F6"/>
    <mergeCell ref="A34:F34"/>
    <mergeCell ref="A12:F12"/>
    <mergeCell ref="A14:F14"/>
  </mergeCells>
  <printOptions/>
  <pageMargins left="0.49" right="0.2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6.00390625" style="2" customWidth="1"/>
    <col min="2" max="2" width="14.57421875" style="2" customWidth="1"/>
    <col min="3" max="3" width="23.7109375" style="2" customWidth="1"/>
    <col min="4" max="4" width="38.8515625" style="2" customWidth="1"/>
    <col min="5" max="5" width="8.140625" style="2" customWidth="1"/>
    <col min="6" max="6" width="10.57421875" style="2" customWidth="1"/>
    <col min="7" max="7" width="14.8515625" style="2" customWidth="1"/>
    <col min="8" max="8" width="16.57421875" style="2" customWidth="1"/>
    <col min="9" max="16384" width="9.140625" style="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623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28">
        <v>1</v>
      </c>
      <c r="B5" s="28" t="s">
        <v>193</v>
      </c>
      <c r="C5" s="28" t="s">
        <v>194</v>
      </c>
      <c r="D5" s="27" t="s">
        <v>195</v>
      </c>
      <c r="E5" s="28" t="s">
        <v>20</v>
      </c>
      <c r="F5" s="28">
        <v>152</v>
      </c>
      <c r="G5" s="30">
        <v>18513.6</v>
      </c>
      <c r="H5" s="29"/>
    </row>
    <row r="6" spans="1:8" ht="12.75">
      <c r="A6" s="28">
        <v>2</v>
      </c>
      <c r="B6" s="28" t="s">
        <v>193</v>
      </c>
      <c r="C6" s="28" t="s">
        <v>194</v>
      </c>
      <c r="D6" s="27" t="s">
        <v>196</v>
      </c>
      <c r="E6" s="28" t="s">
        <v>20</v>
      </c>
      <c r="F6" s="28">
        <v>171</v>
      </c>
      <c r="G6" s="30">
        <v>10123.2</v>
      </c>
      <c r="H6" s="29"/>
    </row>
    <row r="7" spans="1:8" ht="12.75">
      <c r="A7" s="28">
        <v>3</v>
      </c>
      <c r="B7" s="28" t="s">
        <v>193</v>
      </c>
      <c r="C7" s="28" t="s">
        <v>194</v>
      </c>
      <c r="D7" s="27" t="s">
        <v>197</v>
      </c>
      <c r="E7" s="28" t="s">
        <v>20</v>
      </c>
      <c r="F7" s="28">
        <v>815</v>
      </c>
      <c r="G7" s="30">
        <v>47840.5</v>
      </c>
      <c r="H7" s="29"/>
    </row>
    <row r="8" spans="1:8" ht="12.75">
      <c r="A8" s="28">
        <v>4</v>
      </c>
      <c r="B8" s="28" t="s">
        <v>193</v>
      </c>
      <c r="C8" s="28" t="s">
        <v>194</v>
      </c>
      <c r="D8" s="27" t="s">
        <v>198</v>
      </c>
      <c r="E8" s="28" t="s">
        <v>20</v>
      </c>
      <c r="F8" s="28">
        <v>558</v>
      </c>
      <c r="G8" s="30">
        <v>25054.2</v>
      </c>
      <c r="H8" s="29"/>
    </row>
    <row r="9" spans="1:8" ht="12.75">
      <c r="A9" s="28">
        <v>5</v>
      </c>
      <c r="B9" s="28" t="s">
        <v>193</v>
      </c>
      <c r="C9" s="28" t="s">
        <v>194</v>
      </c>
      <c r="D9" s="27" t="s">
        <v>199</v>
      </c>
      <c r="E9" s="28" t="s">
        <v>20</v>
      </c>
      <c r="F9" s="28">
        <v>103</v>
      </c>
      <c r="G9" s="30">
        <v>4624.7</v>
      </c>
      <c r="H9" s="29"/>
    </row>
    <row r="10" spans="1:8" ht="12.75">
      <c r="A10" s="28">
        <v>6</v>
      </c>
      <c r="B10" s="28" t="s">
        <v>193</v>
      </c>
      <c r="C10" s="28" t="s">
        <v>194</v>
      </c>
      <c r="D10" s="27" t="s">
        <v>200</v>
      </c>
      <c r="E10" s="28" t="s">
        <v>20</v>
      </c>
      <c r="F10" s="28">
        <v>837</v>
      </c>
      <c r="G10" s="30">
        <v>12806.1</v>
      </c>
      <c r="H10" s="29"/>
    </row>
    <row r="11" spans="1:8" ht="12.75">
      <c r="A11" s="72" t="s">
        <v>21</v>
      </c>
      <c r="B11" s="73"/>
      <c r="C11" s="73"/>
      <c r="D11" s="73"/>
      <c r="E11" s="73"/>
      <c r="F11" s="74"/>
      <c r="G11" s="31">
        <f>SUM(G5:G10)</f>
        <v>118962.3</v>
      </c>
      <c r="H11" s="31">
        <v>6042095.2</v>
      </c>
    </row>
    <row r="12" spans="1:8" ht="12.75">
      <c r="A12" s="28">
        <v>1</v>
      </c>
      <c r="B12" s="28" t="s">
        <v>201</v>
      </c>
      <c r="C12" s="28" t="s">
        <v>194</v>
      </c>
      <c r="D12" s="27" t="s">
        <v>202</v>
      </c>
      <c r="E12" s="28" t="s">
        <v>20</v>
      </c>
      <c r="F12" s="28">
        <v>500</v>
      </c>
      <c r="G12" s="30">
        <v>755</v>
      </c>
      <c r="H12" s="29"/>
    </row>
    <row r="13" spans="1:8" ht="12.75">
      <c r="A13" s="28">
        <v>2</v>
      </c>
      <c r="B13" s="28" t="s">
        <v>201</v>
      </c>
      <c r="C13" s="28" t="s">
        <v>194</v>
      </c>
      <c r="D13" s="27" t="s">
        <v>203</v>
      </c>
      <c r="E13" s="28" t="s">
        <v>20</v>
      </c>
      <c r="F13" s="28">
        <v>25</v>
      </c>
      <c r="G13" s="30">
        <v>66.25</v>
      </c>
      <c r="H13" s="29"/>
    </row>
    <row r="14" spans="1:8" ht="12.75">
      <c r="A14" s="28">
        <v>3</v>
      </c>
      <c r="B14" s="28" t="s">
        <v>201</v>
      </c>
      <c r="C14" s="28" t="s">
        <v>194</v>
      </c>
      <c r="D14" s="27" t="s">
        <v>204</v>
      </c>
      <c r="E14" s="28" t="s">
        <v>20</v>
      </c>
      <c r="F14" s="28">
        <v>100</v>
      </c>
      <c r="G14" s="30">
        <v>190</v>
      </c>
      <c r="H14" s="29"/>
    </row>
    <row r="15" spans="1:8" ht="12.75">
      <c r="A15" s="28">
        <v>4</v>
      </c>
      <c r="B15" s="28" t="s">
        <v>201</v>
      </c>
      <c r="C15" s="28" t="s">
        <v>194</v>
      </c>
      <c r="D15" s="27" t="s">
        <v>205</v>
      </c>
      <c r="E15" s="28" t="s">
        <v>20</v>
      </c>
      <c r="F15" s="28">
        <v>12</v>
      </c>
      <c r="G15" s="30">
        <v>45.96</v>
      </c>
      <c r="H15" s="29"/>
    </row>
    <row r="16" spans="1:8" ht="12.75">
      <c r="A16" s="28">
        <v>5</v>
      </c>
      <c r="B16" s="28" t="s">
        <v>201</v>
      </c>
      <c r="C16" s="28" t="s">
        <v>194</v>
      </c>
      <c r="D16" s="27" t="s">
        <v>206</v>
      </c>
      <c r="E16" s="28" t="s">
        <v>20</v>
      </c>
      <c r="F16" s="28">
        <v>50</v>
      </c>
      <c r="G16" s="30">
        <v>806</v>
      </c>
      <c r="H16" s="29"/>
    </row>
    <row r="17" spans="1:8" ht="12.75">
      <c r="A17" s="28">
        <v>6</v>
      </c>
      <c r="B17" s="28" t="s">
        <v>201</v>
      </c>
      <c r="C17" s="28" t="s">
        <v>194</v>
      </c>
      <c r="D17" s="27" t="s">
        <v>207</v>
      </c>
      <c r="E17" s="28" t="s">
        <v>20</v>
      </c>
      <c r="F17" s="28">
        <v>40</v>
      </c>
      <c r="G17" s="30">
        <v>20</v>
      </c>
      <c r="H17" s="29"/>
    </row>
    <row r="18" spans="1:8" ht="12.75">
      <c r="A18" s="28">
        <v>7</v>
      </c>
      <c r="B18" s="28" t="s">
        <v>201</v>
      </c>
      <c r="C18" s="28" t="s">
        <v>194</v>
      </c>
      <c r="D18" s="27" t="s">
        <v>208</v>
      </c>
      <c r="E18" s="28" t="s">
        <v>20</v>
      </c>
      <c r="F18" s="28">
        <v>834</v>
      </c>
      <c r="G18" s="30">
        <v>567.12</v>
      </c>
      <c r="H18" s="29"/>
    </row>
    <row r="19" spans="1:8" ht="12.75">
      <c r="A19" s="28">
        <v>8</v>
      </c>
      <c r="B19" s="28" t="s">
        <v>201</v>
      </c>
      <c r="C19" s="28" t="s">
        <v>194</v>
      </c>
      <c r="D19" s="27" t="s">
        <v>209</v>
      </c>
      <c r="E19" s="28" t="s">
        <v>20</v>
      </c>
      <c r="F19" s="28">
        <v>60</v>
      </c>
      <c r="G19" s="30">
        <v>96</v>
      </c>
      <c r="H19" s="29"/>
    </row>
    <row r="20" spans="1:8" ht="12.75">
      <c r="A20" s="28">
        <v>9</v>
      </c>
      <c r="B20" s="28" t="s">
        <v>201</v>
      </c>
      <c r="C20" s="28" t="s">
        <v>194</v>
      </c>
      <c r="D20" s="27" t="s">
        <v>210</v>
      </c>
      <c r="E20" s="28" t="s">
        <v>20</v>
      </c>
      <c r="F20" s="28">
        <v>150</v>
      </c>
      <c r="G20" s="30">
        <v>237</v>
      </c>
      <c r="H20" s="29"/>
    </row>
    <row r="21" spans="1:8" ht="12.75">
      <c r="A21" s="28">
        <v>10</v>
      </c>
      <c r="B21" s="28" t="s">
        <v>201</v>
      </c>
      <c r="C21" s="28" t="s">
        <v>194</v>
      </c>
      <c r="D21" s="27" t="s">
        <v>211</v>
      </c>
      <c r="E21" s="28" t="s">
        <v>20</v>
      </c>
      <c r="F21" s="28">
        <v>80</v>
      </c>
      <c r="G21" s="30">
        <v>264</v>
      </c>
      <c r="H21" s="29"/>
    </row>
    <row r="22" spans="1:8" ht="12.75">
      <c r="A22" s="28">
        <v>11</v>
      </c>
      <c r="B22" s="28" t="s">
        <v>201</v>
      </c>
      <c r="C22" s="28" t="s">
        <v>194</v>
      </c>
      <c r="D22" s="27" t="s">
        <v>212</v>
      </c>
      <c r="E22" s="28" t="s">
        <v>20</v>
      </c>
      <c r="F22" s="28">
        <v>10</v>
      </c>
      <c r="G22" s="30">
        <v>80.6</v>
      </c>
      <c r="H22" s="29"/>
    </row>
    <row r="23" spans="1:8" ht="12.75">
      <c r="A23" s="28">
        <v>12</v>
      </c>
      <c r="B23" s="28" t="s">
        <v>201</v>
      </c>
      <c r="C23" s="28" t="s">
        <v>194</v>
      </c>
      <c r="D23" s="27" t="s">
        <v>213</v>
      </c>
      <c r="E23" s="28" t="s">
        <v>20</v>
      </c>
      <c r="F23" s="28">
        <v>2000</v>
      </c>
      <c r="G23" s="30">
        <v>7000</v>
      </c>
      <c r="H23" s="29"/>
    </row>
    <row r="24" spans="1:8" ht="12.75">
      <c r="A24" s="28">
        <v>13</v>
      </c>
      <c r="B24" s="28" t="s">
        <v>201</v>
      </c>
      <c r="C24" s="28" t="s">
        <v>194</v>
      </c>
      <c r="D24" s="27" t="s">
        <v>214</v>
      </c>
      <c r="E24" s="28" t="s">
        <v>20</v>
      </c>
      <c r="F24" s="28">
        <v>2000</v>
      </c>
      <c r="G24" s="30">
        <v>2160</v>
      </c>
      <c r="H24" s="29"/>
    </row>
    <row r="25" spans="1:8" ht="12.75">
      <c r="A25" s="28">
        <v>14</v>
      </c>
      <c r="B25" s="28" t="s">
        <v>201</v>
      </c>
      <c r="C25" s="28" t="s">
        <v>194</v>
      </c>
      <c r="D25" s="27" t="s">
        <v>215</v>
      </c>
      <c r="E25" s="28" t="s">
        <v>20</v>
      </c>
      <c r="F25" s="28">
        <v>1000</v>
      </c>
      <c r="G25" s="30">
        <v>1630</v>
      </c>
      <c r="H25" s="29"/>
    </row>
    <row r="26" spans="1:8" ht="12.75">
      <c r="A26" s="28">
        <v>15</v>
      </c>
      <c r="B26" s="28" t="s">
        <v>201</v>
      </c>
      <c r="C26" s="28" t="s">
        <v>194</v>
      </c>
      <c r="D26" s="27" t="s">
        <v>216</v>
      </c>
      <c r="E26" s="28" t="s">
        <v>20</v>
      </c>
      <c r="F26" s="28">
        <v>30</v>
      </c>
      <c r="G26" s="30">
        <v>83.1</v>
      </c>
      <c r="H26" s="29"/>
    </row>
    <row r="27" spans="1:8" ht="12.75">
      <c r="A27" s="28">
        <v>16</v>
      </c>
      <c r="B27" s="28" t="s">
        <v>201</v>
      </c>
      <c r="C27" s="28" t="s">
        <v>194</v>
      </c>
      <c r="D27" s="27" t="s">
        <v>217</v>
      </c>
      <c r="E27" s="28" t="s">
        <v>20</v>
      </c>
      <c r="F27" s="28">
        <v>100</v>
      </c>
      <c r="G27" s="30">
        <v>89</v>
      </c>
      <c r="H27" s="29"/>
    </row>
    <row r="28" spans="1:8" ht="12.75">
      <c r="A28" s="28">
        <v>17</v>
      </c>
      <c r="B28" s="28" t="s">
        <v>201</v>
      </c>
      <c r="C28" s="28" t="s">
        <v>194</v>
      </c>
      <c r="D28" s="27" t="s">
        <v>218</v>
      </c>
      <c r="E28" s="28" t="s">
        <v>20</v>
      </c>
      <c r="F28" s="28">
        <v>150</v>
      </c>
      <c r="G28" s="30">
        <v>49.5</v>
      </c>
      <c r="H28" s="29"/>
    </row>
    <row r="29" spans="1:8" ht="12.75">
      <c r="A29" s="28">
        <v>18</v>
      </c>
      <c r="B29" s="28" t="s">
        <v>201</v>
      </c>
      <c r="C29" s="28" t="s">
        <v>194</v>
      </c>
      <c r="D29" s="27" t="s">
        <v>219</v>
      </c>
      <c r="E29" s="28" t="s">
        <v>20</v>
      </c>
      <c r="F29" s="28">
        <v>1000</v>
      </c>
      <c r="G29" s="30">
        <v>1040</v>
      </c>
      <c r="H29" s="29"/>
    </row>
    <row r="30" spans="1:8" ht="12.75">
      <c r="A30" s="28">
        <v>19</v>
      </c>
      <c r="B30" s="28" t="s">
        <v>201</v>
      </c>
      <c r="C30" s="28" t="s">
        <v>194</v>
      </c>
      <c r="D30" s="27" t="s">
        <v>220</v>
      </c>
      <c r="E30" s="28" t="s">
        <v>20</v>
      </c>
      <c r="F30" s="28">
        <v>10</v>
      </c>
      <c r="G30" s="30">
        <v>35.3</v>
      </c>
      <c r="H30" s="29"/>
    </row>
    <row r="31" spans="1:8" ht="12.75">
      <c r="A31" s="28">
        <v>20</v>
      </c>
      <c r="B31" s="28" t="s">
        <v>201</v>
      </c>
      <c r="C31" s="28" t="s">
        <v>194</v>
      </c>
      <c r="D31" s="27" t="s">
        <v>221</v>
      </c>
      <c r="E31" s="28" t="s">
        <v>20</v>
      </c>
      <c r="F31" s="28">
        <v>80</v>
      </c>
      <c r="G31" s="30">
        <v>104.8</v>
      </c>
      <c r="H31" s="29"/>
    </row>
    <row r="32" spans="1:8" ht="12.75">
      <c r="A32" s="28">
        <v>21</v>
      </c>
      <c r="B32" s="28" t="s">
        <v>201</v>
      </c>
      <c r="C32" s="28" t="s">
        <v>194</v>
      </c>
      <c r="D32" s="27" t="s">
        <v>222</v>
      </c>
      <c r="E32" s="28" t="s">
        <v>13</v>
      </c>
      <c r="F32" s="28">
        <v>1</v>
      </c>
      <c r="G32" s="30">
        <v>145</v>
      </c>
      <c r="H32" s="29"/>
    </row>
    <row r="33" spans="1:8" ht="12.75">
      <c r="A33" s="28">
        <v>22</v>
      </c>
      <c r="B33" s="28" t="s">
        <v>201</v>
      </c>
      <c r="C33" s="28" t="s">
        <v>194</v>
      </c>
      <c r="D33" s="27" t="s">
        <v>223</v>
      </c>
      <c r="E33" s="28"/>
      <c r="F33" s="28"/>
      <c r="G33" s="30">
        <v>4247.63</v>
      </c>
      <c r="H33" s="29"/>
    </row>
    <row r="34" spans="1:8" ht="12.75">
      <c r="A34" s="72" t="s">
        <v>21</v>
      </c>
      <c r="B34" s="73"/>
      <c r="C34" s="73"/>
      <c r="D34" s="73"/>
      <c r="E34" s="73"/>
      <c r="F34" s="74"/>
      <c r="G34" s="31">
        <f>SUM(G12:G33)</f>
        <v>19712.26</v>
      </c>
      <c r="H34" s="31">
        <v>1001185.7</v>
      </c>
    </row>
    <row r="35" spans="1:8" ht="12.75">
      <c r="A35" s="28">
        <v>1</v>
      </c>
      <c r="B35" s="28" t="s">
        <v>201</v>
      </c>
      <c r="C35" s="28" t="s">
        <v>194</v>
      </c>
      <c r="D35" s="27" t="s">
        <v>224</v>
      </c>
      <c r="E35" s="28" t="s">
        <v>20</v>
      </c>
      <c r="F35" s="28">
        <v>120</v>
      </c>
      <c r="G35" s="30">
        <v>2952</v>
      </c>
      <c r="H35" s="29"/>
    </row>
    <row r="36" spans="1:8" ht="12.75">
      <c r="A36" s="28">
        <v>2</v>
      </c>
      <c r="B36" s="28" t="s">
        <v>201</v>
      </c>
      <c r="C36" s="28" t="s">
        <v>194</v>
      </c>
      <c r="D36" s="27" t="s">
        <v>225</v>
      </c>
      <c r="E36" s="28" t="s">
        <v>20</v>
      </c>
      <c r="F36" s="28">
        <v>3000</v>
      </c>
      <c r="G36" s="30">
        <v>22350</v>
      </c>
      <c r="H36" s="29"/>
    </row>
    <row r="37" spans="1:8" ht="12.75">
      <c r="A37" s="28">
        <v>3</v>
      </c>
      <c r="B37" s="28" t="s">
        <v>201</v>
      </c>
      <c r="C37" s="28" t="s">
        <v>194</v>
      </c>
      <c r="D37" s="27" t="s">
        <v>226</v>
      </c>
      <c r="E37" s="28" t="s">
        <v>20</v>
      </c>
      <c r="F37" s="28">
        <v>10</v>
      </c>
      <c r="G37" s="30">
        <v>43.4</v>
      </c>
      <c r="H37" s="29"/>
    </row>
    <row r="38" spans="1:8" ht="12.75">
      <c r="A38" s="28">
        <v>4</v>
      </c>
      <c r="B38" s="28" t="s">
        <v>201</v>
      </c>
      <c r="C38" s="28" t="s">
        <v>194</v>
      </c>
      <c r="D38" s="27" t="s">
        <v>227</v>
      </c>
      <c r="E38" s="28" t="s">
        <v>20</v>
      </c>
      <c r="F38" s="28">
        <v>11</v>
      </c>
      <c r="G38" s="30">
        <v>817.63</v>
      </c>
      <c r="H38" s="29"/>
    </row>
    <row r="39" spans="1:8" ht="12.75">
      <c r="A39" s="28">
        <v>5</v>
      </c>
      <c r="B39" s="28" t="s">
        <v>201</v>
      </c>
      <c r="C39" s="28" t="s">
        <v>194</v>
      </c>
      <c r="D39" s="27" t="s">
        <v>228</v>
      </c>
      <c r="E39" s="28" t="s">
        <v>20</v>
      </c>
      <c r="F39" s="28">
        <v>52</v>
      </c>
      <c r="G39" s="30">
        <v>1688.44</v>
      </c>
      <c r="H39" s="29"/>
    </row>
    <row r="40" spans="1:8" ht="12.75">
      <c r="A40" s="28">
        <v>6</v>
      </c>
      <c r="B40" s="28" t="s">
        <v>201</v>
      </c>
      <c r="C40" s="28" t="s">
        <v>194</v>
      </c>
      <c r="D40" s="27" t="s">
        <v>229</v>
      </c>
      <c r="E40" s="28" t="s">
        <v>20</v>
      </c>
      <c r="F40" s="28">
        <v>32</v>
      </c>
      <c r="G40" s="30">
        <v>2378.56</v>
      </c>
      <c r="H40" s="29"/>
    </row>
    <row r="41" spans="1:8" ht="12.75">
      <c r="A41" s="28">
        <v>7</v>
      </c>
      <c r="B41" s="28" t="s">
        <v>201</v>
      </c>
      <c r="C41" s="28" t="s">
        <v>194</v>
      </c>
      <c r="D41" s="27" t="s">
        <v>230</v>
      </c>
      <c r="E41" s="28" t="s">
        <v>20</v>
      </c>
      <c r="F41" s="28">
        <v>32</v>
      </c>
      <c r="G41" s="30">
        <v>1063.04</v>
      </c>
      <c r="H41" s="29"/>
    </row>
    <row r="42" spans="1:8" ht="12.75">
      <c r="A42" s="28">
        <v>8</v>
      </c>
      <c r="B42" s="28" t="s">
        <v>201</v>
      </c>
      <c r="C42" s="28" t="s">
        <v>194</v>
      </c>
      <c r="D42" s="27" t="s">
        <v>229</v>
      </c>
      <c r="E42" s="28" t="s">
        <v>20</v>
      </c>
      <c r="F42" s="28">
        <v>52</v>
      </c>
      <c r="G42" s="30">
        <v>3865.96</v>
      </c>
      <c r="H42" s="29"/>
    </row>
    <row r="43" spans="1:8" ht="12.75">
      <c r="A43" s="28">
        <v>9</v>
      </c>
      <c r="B43" s="28" t="s">
        <v>201</v>
      </c>
      <c r="C43" s="28" t="s">
        <v>194</v>
      </c>
      <c r="D43" s="27" t="s">
        <v>230</v>
      </c>
      <c r="E43" s="28" t="s">
        <v>20</v>
      </c>
      <c r="F43" s="28">
        <v>52</v>
      </c>
      <c r="G43" s="30">
        <v>1883.96</v>
      </c>
      <c r="H43" s="29"/>
    </row>
    <row r="44" spans="1:8" ht="12.75">
      <c r="A44" s="28">
        <v>10</v>
      </c>
      <c r="B44" s="28" t="s">
        <v>201</v>
      </c>
      <c r="C44" s="28" t="s">
        <v>194</v>
      </c>
      <c r="D44" s="27" t="s">
        <v>231</v>
      </c>
      <c r="E44" s="28" t="s">
        <v>20</v>
      </c>
      <c r="F44" s="28">
        <v>22</v>
      </c>
      <c r="G44" s="30">
        <v>416.24</v>
      </c>
      <c r="H44" s="29"/>
    </row>
    <row r="45" spans="1:8" ht="12.75">
      <c r="A45" s="28">
        <v>11</v>
      </c>
      <c r="B45" s="28" t="s">
        <v>201</v>
      </c>
      <c r="C45" s="28" t="s">
        <v>194</v>
      </c>
      <c r="D45" s="27" t="s">
        <v>232</v>
      </c>
      <c r="E45" s="28" t="s">
        <v>20</v>
      </c>
      <c r="F45" s="28">
        <v>200</v>
      </c>
      <c r="G45" s="30">
        <v>3270</v>
      </c>
      <c r="H45" s="29"/>
    </row>
    <row r="46" spans="1:8" ht="12.75">
      <c r="A46" s="28">
        <v>12</v>
      </c>
      <c r="B46" s="28" t="s">
        <v>201</v>
      </c>
      <c r="C46" s="28" t="s">
        <v>194</v>
      </c>
      <c r="D46" s="27" t="s">
        <v>233</v>
      </c>
      <c r="E46" s="28" t="s">
        <v>20</v>
      </c>
      <c r="F46" s="28">
        <v>24</v>
      </c>
      <c r="G46" s="30">
        <v>144.96</v>
      </c>
      <c r="H46" s="29"/>
    </row>
    <row r="47" spans="1:8" ht="12.75">
      <c r="A47" s="28">
        <v>13</v>
      </c>
      <c r="B47" s="28" t="s">
        <v>201</v>
      </c>
      <c r="C47" s="28" t="s">
        <v>194</v>
      </c>
      <c r="D47" s="27" t="s">
        <v>234</v>
      </c>
      <c r="E47" s="28" t="s">
        <v>20</v>
      </c>
      <c r="F47" s="28">
        <v>24</v>
      </c>
      <c r="G47" s="30">
        <v>344.64</v>
      </c>
      <c r="H47" s="29"/>
    </row>
    <row r="48" spans="1:8" ht="12.75">
      <c r="A48" s="28">
        <v>14</v>
      </c>
      <c r="B48" s="28" t="s">
        <v>201</v>
      </c>
      <c r="C48" s="28" t="s">
        <v>194</v>
      </c>
      <c r="D48" s="27" t="s">
        <v>235</v>
      </c>
      <c r="E48" s="28" t="s">
        <v>20</v>
      </c>
      <c r="F48" s="28">
        <v>20</v>
      </c>
      <c r="G48" s="30">
        <v>600.4</v>
      </c>
      <c r="H48" s="29"/>
    </row>
    <row r="49" spans="1:8" ht="12.75">
      <c r="A49" s="28">
        <v>15</v>
      </c>
      <c r="B49" s="28" t="s">
        <v>201</v>
      </c>
      <c r="C49" s="28" t="s">
        <v>194</v>
      </c>
      <c r="D49" s="27" t="s">
        <v>236</v>
      </c>
      <c r="E49" s="28" t="s">
        <v>20</v>
      </c>
      <c r="F49" s="28">
        <v>5</v>
      </c>
      <c r="G49" s="30">
        <v>979.8</v>
      </c>
      <c r="H49" s="29"/>
    </row>
    <row r="50" spans="1:8" ht="12.75">
      <c r="A50" s="28">
        <v>16</v>
      </c>
      <c r="B50" s="28" t="s">
        <v>201</v>
      </c>
      <c r="C50" s="28" t="s">
        <v>194</v>
      </c>
      <c r="D50" s="27" t="s">
        <v>237</v>
      </c>
      <c r="E50" s="28" t="s">
        <v>20</v>
      </c>
      <c r="F50" s="28">
        <v>5</v>
      </c>
      <c r="G50" s="30">
        <v>203.85</v>
      </c>
      <c r="H50" s="29"/>
    </row>
    <row r="51" spans="1:8" ht="12.75">
      <c r="A51" s="28">
        <v>17</v>
      </c>
      <c r="B51" s="28" t="s">
        <v>201</v>
      </c>
      <c r="C51" s="28" t="s">
        <v>194</v>
      </c>
      <c r="D51" s="27" t="s">
        <v>239</v>
      </c>
      <c r="E51" s="28" t="s">
        <v>20</v>
      </c>
      <c r="F51" s="28">
        <v>6</v>
      </c>
      <c r="G51" s="30">
        <v>188.16</v>
      </c>
      <c r="H51" s="29"/>
    </row>
    <row r="52" spans="1:8" ht="12.75">
      <c r="A52" s="28">
        <v>18</v>
      </c>
      <c r="B52" s="28" t="s">
        <v>201</v>
      </c>
      <c r="C52" s="28" t="s">
        <v>194</v>
      </c>
      <c r="D52" s="27" t="s">
        <v>238</v>
      </c>
      <c r="E52" s="28" t="s">
        <v>20</v>
      </c>
      <c r="F52" s="28">
        <v>40</v>
      </c>
      <c r="G52" s="30">
        <v>1254.4</v>
      </c>
      <c r="H52" s="29"/>
    </row>
    <row r="53" spans="1:8" ht="12.75">
      <c r="A53" s="28">
        <v>19</v>
      </c>
      <c r="B53" s="28" t="s">
        <v>201</v>
      </c>
      <c r="C53" s="28" t="s">
        <v>194</v>
      </c>
      <c r="D53" s="27" t="s">
        <v>240</v>
      </c>
      <c r="E53" s="28" t="s">
        <v>20</v>
      </c>
      <c r="F53" s="28">
        <v>40</v>
      </c>
      <c r="G53" s="30">
        <v>1254.4</v>
      </c>
      <c r="H53" s="29"/>
    </row>
    <row r="54" spans="1:8" ht="12.75">
      <c r="A54" s="28">
        <v>20</v>
      </c>
      <c r="B54" s="28" t="s">
        <v>201</v>
      </c>
      <c r="C54" s="28" t="s">
        <v>194</v>
      </c>
      <c r="D54" s="27" t="s">
        <v>241</v>
      </c>
      <c r="E54" s="28" t="s">
        <v>20</v>
      </c>
      <c r="F54" s="28">
        <v>40</v>
      </c>
      <c r="G54" s="30">
        <v>3243.6</v>
      </c>
      <c r="H54" s="29"/>
    </row>
    <row r="55" spans="1:8" ht="12.75">
      <c r="A55" s="28">
        <v>21</v>
      </c>
      <c r="B55" s="28" t="s">
        <v>201</v>
      </c>
      <c r="C55" s="28" t="s">
        <v>194</v>
      </c>
      <c r="D55" s="27" t="s">
        <v>242</v>
      </c>
      <c r="E55" s="28" t="s">
        <v>13</v>
      </c>
      <c r="F55" s="28">
        <v>4</v>
      </c>
      <c r="G55" s="30">
        <v>87.16</v>
      </c>
      <c r="H55" s="29"/>
    </row>
    <row r="56" spans="1:8" ht="12.75">
      <c r="A56" s="28">
        <v>22</v>
      </c>
      <c r="B56" s="28" t="s">
        <v>201</v>
      </c>
      <c r="C56" s="28" t="s">
        <v>194</v>
      </c>
      <c r="D56" s="27" t="s">
        <v>242</v>
      </c>
      <c r="E56" s="28" t="s">
        <v>13</v>
      </c>
      <c r="F56" s="28">
        <v>4</v>
      </c>
      <c r="G56" s="30">
        <v>67.92</v>
      </c>
      <c r="H56" s="29"/>
    </row>
    <row r="57" spans="1:8" ht="12.75">
      <c r="A57" s="28">
        <v>23</v>
      </c>
      <c r="B57" s="28" t="s">
        <v>201</v>
      </c>
      <c r="C57" s="28" t="s">
        <v>194</v>
      </c>
      <c r="D57" s="27" t="s">
        <v>243</v>
      </c>
      <c r="E57" s="28" t="s">
        <v>20</v>
      </c>
      <c r="F57" s="28">
        <v>56</v>
      </c>
      <c r="G57" s="30">
        <v>6035.68</v>
      </c>
      <c r="H57" s="29"/>
    </row>
    <row r="58" spans="1:8" ht="12.75">
      <c r="A58" s="28">
        <v>24</v>
      </c>
      <c r="B58" s="28" t="s">
        <v>201</v>
      </c>
      <c r="C58" s="28" t="s">
        <v>194</v>
      </c>
      <c r="D58" s="27" t="s">
        <v>244</v>
      </c>
      <c r="E58" s="28" t="s">
        <v>13</v>
      </c>
      <c r="F58" s="28">
        <v>4</v>
      </c>
      <c r="G58" s="30">
        <v>24.28</v>
      </c>
      <c r="H58" s="29"/>
    </row>
    <row r="59" spans="1:8" ht="12.75">
      <c r="A59" s="28">
        <v>25</v>
      </c>
      <c r="B59" s="28" t="s">
        <v>201</v>
      </c>
      <c r="C59" s="28" t="s">
        <v>194</v>
      </c>
      <c r="D59" s="27" t="s">
        <v>245</v>
      </c>
      <c r="E59" s="28" t="s">
        <v>13</v>
      </c>
      <c r="F59" s="28">
        <v>2</v>
      </c>
      <c r="G59" s="30">
        <v>190.74</v>
      </c>
      <c r="H59" s="29"/>
    </row>
    <row r="60" spans="1:8" ht="12.75">
      <c r="A60" s="28">
        <v>26</v>
      </c>
      <c r="B60" s="28" t="s">
        <v>201</v>
      </c>
      <c r="C60" s="28" t="s">
        <v>194</v>
      </c>
      <c r="D60" s="27" t="s">
        <v>246</v>
      </c>
      <c r="E60" s="28" t="s">
        <v>13</v>
      </c>
      <c r="F60" s="28">
        <v>56</v>
      </c>
      <c r="G60" s="30">
        <v>787.36</v>
      </c>
      <c r="H60" s="29"/>
    </row>
    <row r="61" spans="1:8" ht="12.75">
      <c r="A61" s="28">
        <v>27</v>
      </c>
      <c r="B61" s="28" t="s">
        <v>201</v>
      </c>
      <c r="C61" s="28" t="s">
        <v>194</v>
      </c>
      <c r="D61" s="27" t="s">
        <v>246</v>
      </c>
      <c r="E61" s="28" t="s">
        <v>13</v>
      </c>
      <c r="F61" s="28">
        <v>10</v>
      </c>
      <c r="G61" s="30">
        <v>216.2</v>
      </c>
      <c r="H61" s="29"/>
    </row>
    <row r="62" spans="1:8" ht="12.75">
      <c r="A62" s="28">
        <v>28</v>
      </c>
      <c r="B62" s="28" t="s">
        <v>201</v>
      </c>
      <c r="C62" s="28" t="s">
        <v>194</v>
      </c>
      <c r="D62" s="27" t="s">
        <v>223</v>
      </c>
      <c r="E62" s="28"/>
      <c r="F62" s="28"/>
      <c r="G62" s="30">
        <v>14500</v>
      </c>
      <c r="H62" s="29"/>
    </row>
    <row r="63" spans="1:8" ht="12.75">
      <c r="A63" s="72" t="s">
        <v>176</v>
      </c>
      <c r="B63" s="73"/>
      <c r="C63" s="73"/>
      <c r="D63" s="73"/>
      <c r="E63" s="73"/>
      <c r="F63" s="74"/>
      <c r="G63" s="31">
        <v>70851.98</v>
      </c>
      <c r="H63" s="31">
        <v>4920684.2</v>
      </c>
    </row>
    <row r="64" spans="1:8" ht="12.75">
      <c r="A64" s="28">
        <v>1</v>
      </c>
      <c r="B64" s="28" t="s">
        <v>250</v>
      </c>
      <c r="C64" s="28" t="s">
        <v>194</v>
      </c>
      <c r="D64" s="27" t="s">
        <v>251</v>
      </c>
      <c r="E64" s="28" t="s">
        <v>13</v>
      </c>
      <c r="F64" s="28">
        <v>18330</v>
      </c>
      <c r="G64" s="30">
        <v>13747.5</v>
      </c>
      <c r="H64" s="29"/>
    </row>
    <row r="65" spans="1:8" ht="12.75">
      <c r="A65" s="72" t="s">
        <v>252</v>
      </c>
      <c r="B65" s="73"/>
      <c r="C65" s="73"/>
      <c r="D65" s="73"/>
      <c r="E65" s="73"/>
      <c r="F65" s="74"/>
      <c r="G65" s="31">
        <f>SUM(G64)</f>
        <v>13747.5</v>
      </c>
      <c r="H65" s="31">
        <v>698235.5</v>
      </c>
    </row>
    <row r="66" spans="1:8" ht="12.75">
      <c r="A66" s="28">
        <v>1</v>
      </c>
      <c r="B66" s="28" t="s">
        <v>250</v>
      </c>
      <c r="C66" s="28" t="s">
        <v>194</v>
      </c>
      <c r="D66" s="27" t="s">
        <v>256</v>
      </c>
      <c r="E66" s="28" t="s">
        <v>20</v>
      </c>
      <c r="F66" s="28">
        <v>30</v>
      </c>
      <c r="G66" s="30">
        <v>15513</v>
      </c>
      <c r="H66" s="29"/>
    </row>
    <row r="67" spans="1:8" ht="12.75">
      <c r="A67" s="72" t="s">
        <v>252</v>
      </c>
      <c r="B67" s="73"/>
      <c r="C67" s="73"/>
      <c r="D67" s="73"/>
      <c r="E67" s="73"/>
      <c r="F67" s="74"/>
      <c r="G67" s="31">
        <f>SUM(G66)</f>
        <v>15513</v>
      </c>
      <c r="H67" s="31">
        <v>1077381</v>
      </c>
    </row>
    <row r="68" spans="1:8" ht="12.75">
      <c r="A68" s="8">
        <v>1</v>
      </c>
      <c r="B68" s="8" t="s">
        <v>201</v>
      </c>
      <c r="C68" s="9" t="s">
        <v>194</v>
      </c>
      <c r="D68" s="10" t="s">
        <v>300</v>
      </c>
      <c r="E68" s="11" t="s">
        <v>20</v>
      </c>
      <c r="F68" s="9">
        <v>666</v>
      </c>
      <c r="G68" s="16">
        <v>27505.8</v>
      </c>
      <c r="H68" s="13"/>
    </row>
    <row r="69" spans="1:8" ht="12.75">
      <c r="A69" s="8">
        <v>2</v>
      </c>
      <c r="B69" s="8" t="s">
        <v>201</v>
      </c>
      <c r="C69" s="9" t="s">
        <v>194</v>
      </c>
      <c r="D69" s="10" t="s">
        <v>301</v>
      </c>
      <c r="E69" s="11" t="s">
        <v>249</v>
      </c>
      <c r="F69" s="9">
        <v>77584</v>
      </c>
      <c r="G69" s="16">
        <v>432918.72</v>
      </c>
      <c r="H69" s="13"/>
    </row>
    <row r="70" spans="1:8" ht="12.75">
      <c r="A70" s="8"/>
      <c r="B70" s="8"/>
      <c r="C70" s="9"/>
      <c r="D70" s="10" t="s">
        <v>302</v>
      </c>
      <c r="E70" s="11"/>
      <c r="F70" s="9"/>
      <c r="G70" s="16">
        <v>47607.49</v>
      </c>
      <c r="H70" s="13"/>
    </row>
    <row r="71" spans="1:8" ht="12.75">
      <c r="A71" s="69" t="s">
        <v>21</v>
      </c>
      <c r="B71" s="70"/>
      <c r="C71" s="70"/>
      <c r="D71" s="70"/>
      <c r="E71" s="70"/>
      <c r="F71" s="71"/>
      <c r="G71" s="13">
        <f>SUM(G68:G70)</f>
        <v>508032.00999999995</v>
      </c>
      <c r="H71" s="13">
        <v>26382102.3</v>
      </c>
    </row>
    <row r="72" spans="1:8" ht="12.75">
      <c r="A72" s="8">
        <v>1</v>
      </c>
      <c r="B72" s="8" t="s">
        <v>10</v>
      </c>
      <c r="C72" s="9" t="s">
        <v>194</v>
      </c>
      <c r="D72" s="10" t="s">
        <v>329</v>
      </c>
      <c r="E72" s="9" t="s">
        <v>20</v>
      </c>
      <c r="F72" s="9">
        <v>14</v>
      </c>
      <c r="G72" s="16">
        <v>319.76</v>
      </c>
      <c r="H72" s="16"/>
    </row>
    <row r="73" spans="1:8" ht="12.75">
      <c r="A73" s="8">
        <v>2</v>
      </c>
      <c r="B73" s="8" t="s">
        <v>10</v>
      </c>
      <c r="C73" s="9" t="s">
        <v>194</v>
      </c>
      <c r="D73" s="10" t="s">
        <v>330</v>
      </c>
      <c r="E73" s="9" t="s">
        <v>20</v>
      </c>
      <c r="F73" s="9">
        <v>12</v>
      </c>
      <c r="G73" s="16">
        <v>681.72</v>
      </c>
      <c r="H73" s="16"/>
    </row>
    <row r="74" spans="1:8" ht="12.75">
      <c r="A74" s="8">
        <v>3</v>
      </c>
      <c r="B74" s="8" t="s">
        <v>10</v>
      </c>
      <c r="C74" s="9" t="s">
        <v>194</v>
      </c>
      <c r="D74" s="10" t="s">
        <v>331</v>
      </c>
      <c r="E74" s="9" t="s">
        <v>20</v>
      </c>
      <c r="F74" s="9">
        <v>20</v>
      </c>
      <c r="G74" s="16">
        <v>175.2</v>
      </c>
      <c r="H74" s="16"/>
    </row>
    <row r="75" spans="1:8" ht="12.75">
      <c r="A75" s="8">
        <v>4</v>
      </c>
      <c r="B75" s="8" t="s">
        <v>10</v>
      </c>
      <c r="C75" s="9" t="s">
        <v>194</v>
      </c>
      <c r="D75" s="10" t="s">
        <v>332</v>
      </c>
      <c r="E75" s="9" t="s">
        <v>20</v>
      </c>
      <c r="F75" s="9">
        <v>17</v>
      </c>
      <c r="G75" s="16">
        <v>476.85</v>
      </c>
      <c r="H75" s="16"/>
    </row>
    <row r="76" spans="1:8" ht="12.75">
      <c r="A76" s="8"/>
      <c r="B76" s="8"/>
      <c r="C76" s="9"/>
      <c r="D76" s="10" t="s">
        <v>333</v>
      </c>
      <c r="E76" s="9"/>
      <c r="F76" s="9"/>
      <c r="G76" s="16">
        <v>831</v>
      </c>
      <c r="H76" s="16"/>
    </row>
    <row r="77" spans="1:8" ht="12.75">
      <c r="A77" s="69" t="s">
        <v>16</v>
      </c>
      <c r="B77" s="70"/>
      <c r="C77" s="70"/>
      <c r="D77" s="70"/>
      <c r="E77" s="70"/>
      <c r="F77" s="71"/>
      <c r="G77" s="13">
        <f>SUM(G72:G76)</f>
        <v>2484.53</v>
      </c>
      <c r="H77" s="13">
        <v>177400.9</v>
      </c>
    </row>
    <row r="78" spans="1:8" ht="12.75">
      <c r="A78" s="8">
        <v>1</v>
      </c>
      <c r="B78" s="8" t="s">
        <v>10</v>
      </c>
      <c r="C78" s="9" t="s">
        <v>194</v>
      </c>
      <c r="D78" s="10" t="s">
        <v>377</v>
      </c>
      <c r="E78" s="9" t="s">
        <v>20</v>
      </c>
      <c r="F78" s="9">
        <v>4</v>
      </c>
      <c r="G78" s="16">
        <v>779.72</v>
      </c>
      <c r="H78" s="16"/>
    </row>
    <row r="79" spans="1:8" ht="12.75">
      <c r="A79" s="8">
        <v>2</v>
      </c>
      <c r="B79" s="8" t="s">
        <v>10</v>
      </c>
      <c r="C79" s="9" t="s">
        <v>194</v>
      </c>
      <c r="D79" s="10" t="s">
        <v>378</v>
      </c>
      <c r="E79" s="9" t="s">
        <v>20</v>
      </c>
      <c r="F79" s="9">
        <v>24</v>
      </c>
      <c r="G79" s="16">
        <v>860.4</v>
      </c>
      <c r="H79" s="16"/>
    </row>
    <row r="80" spans="1:8" ht="12.75">
      <c r="A80" s="8">
        <v>3</v>
      </c>
      <c r="B80" s="8" t="s">
        <v>10</v>
      </c>
      <c r="C80" s="9" t="s">
        <v>194</v>
      </c>
      <c r="D80" s="10" t="s">
        <v>379</v>
      </c>
      <c r="E80" s="9" t="s">
        <v>20</v>
      </c>
      <c r="F80" s="9">
        <v>8</v>
      </c>
      <c r="G80" s="16">
        <v>182.72</v>
      </c>
      <c r="H80" s="16"/>
    </row>
    <row r="81" spans="1:8" ht="12.75">
      <c r="A81" s="8">
        <v>4</v>
      </c>
      <c r="B81" s="8" t="s">
        <v>10</v>
      </c>
      <c r="C81" s="9" t="s">
        <v>194</v>
      </c>
      <c r="D81" s="10" t="s">
        <v>380</v>
      </c>
      <c r="E81" s="9" t="s">
        <v>20</v>
      </c>
      <c r="F81" s="9">
        <v>8</v>
      </c>
      <c r="G81" s="16">
        <v>84.32</v>
      </c>
      <c r="H81" s="16"/>
    </row>
    <row r="82" spans="1:8" ht="12.75">
      <c r="A82" s="8">
        <v>5</v>
      </c>
      <c r="B82" s="8" t="s">
        <v>10</v>
      </c>
      <c r="C82" s="9" t="s">
        <v>194</v>
      </c>
      <c r="D82" s="10" t="s">
        <v>381</v>
      </c>
      <c r="E82" s="9" t="s">
        <v>20</v>
      </c>
      <c r="F82" s="9">
        <v>8</v>
      </c>
      <c r="G82" s="16">
        <v>154.64</v>
      </c>
      <c r="H82" s="16"/>
    </row>
    <row r="83" spans="1:8" ht="12.75">
      <c r="A83" s="8">
        <v>6</v>
      </c>
      <c r="B83" s="8" t="s">
        <v>10</v>
      </c>
      <c r="C83" s="9" t="s">
        <v>194</v>
      </c>
      <c r="D83" s="10" t="s">
        <v>382</v>
      </c>
      <c r="E83" s="9" t="s">
        <v>20</v>
      </c>
      <c r="F83" s="9">
        <v>10</v>
      </c>
      <c r="G83" s="16">
        <v>342</v>
      </c>
      <c r="H83" s="16"/>
    </row>
    <row r="84" spans="1:8" ht="12.75">
      <c r="A84" s="8">
        <v>7</v>
      </c>
      <c r="B84" s="8" t="s">
        <v>10</v>
      </c>
      <c r="C84" s="9" t="s">
        <v>194</v>
      </c>
      <c r="D84" s="10" t="s">
        <v>383</v>
      </c>
      <c r="E84" s="9" t="s">
        <v>20</v>
      </c>
      <c r="F84" s="9">
        <v>17</v>
      </c>
      <c r="G84" s="16">
        <v>861.56</v>
      </c>
      <c r="H84" s="16"/>
    </row>
    <row r="85" spans="1:8" ht="12.75">
      <c r="A85" s="8">
        <v>8</v>
      </c>
      <c r="B85" s="8" t="s">
        <v>10</v>
      </c>
      <c r="C85" s="9" t="s">
        <v>194</v>
      </c>
      <c r="D85" s="10" t="s">
        <v>384</v>
      </c>
      <c r="E85" s="9" t="s">
        <v>20</v>
      </c>
      <c r="F85" s="9">
        <v>12</v>
      </c>
      <c r="G85" s="16">
        <v>253.08</v>
      </c>
      <c r="H85" s="16"/>
    </row>
    <row r="86" spans="1:8" ht="12.75">
      <c r="A86" s="8">
        <v>9</v>
      </c>
      <c r="B86" s="8" t="s">
        <v>10</v>
      </c>
      <c r="C86" s="9" t="s">
        <v>194</v>
      </c>
      <c r="D86" s="10" t="s">
        <v>385</v>
      </c>
      <c r="E86" s="9" t="s">
        <v>20</v>
      </c>
      <c r="F86" s="9">
        <v>12</v>
      </c>
      <c r="G86" s="16">
        <v>94.92</v>
      </c>
      <c r="H86" s="16"/>
    </row>
    <row r="87" spans="1:8" ht="12.75">
      <c r="A87" s="8">
        <v>10</v>
      </c>
      <c r="B87" s="8" t="s">
        <v>10</v>
      </c>
      <c r="C87" s="9" t="s">
        <v>194</v>
      </c>
      <c r="D87" s="10" t="s">
        <v>386</v>
      </c>
      <c r="E87" s="9" t="s">
        <v>20</v>
      </c>
      <c r="F87" s="9">
        <v>2</v>
      </c>
      <c r="G87" s="16">
        <v>562.34</v>
      </c>
      <c r="H87" s="16"/>
    </row>
    <row r="88" spans="1:8" ht="12.75">
      <c r="A88" s="8">
        <v>11</v>
      </c>
      <c r="B88" s="8" t="s">
        <v>10</v>
      </c>
      <c r="C88" s="9" t="s">
        <v>194</v>
      </c>
      <c r="D88" s="10" t="s">
        <v>387</v>
      </c>
      <c r="E88" s="9" t="s">
        <v>20</v>
      </c>
      <c r="F88" s="9">
        <v>14</v>
      </c>
      <c r="G88" s="16">
        <v>1353.1</v>
      </c>
      <c r="H88" s="16"/>
    </row>
    <row r="89" spans="1:8" ht="12.75">
      <c r="A89" s="8">
        <v>12</v>
      </c>
      <c r="B89" s="8" t="s">
        <v>10</v>
      </c>
      <c r="C89" s="9" t="s">
        <v>194</v>
      </c>
      <c r="D89" s="10" t="s">
        <v>388</v>
      </c>
      <c r="E89" s="9" t="s">
        <v>20</v>
      </c>
      <c r="F89" s="9">
        <v>10</v>
      </c>
      <c r="G89" s="16">
        <v>52.6</v>
      </c>
      <c r="H89" s="16"/>
    </row>
    <row r="90" spans="1:8" ht="12.75">
      <c r="A90" s="8">
        <v>13</v>
      </c>
      <c r="B90" s="8" t="s">
        <v>10</v>
      </c>
      <c r="C90" s="9" t="s">
        <v>194</v>
      </c>
      <c r="D90" s="10" t="s">
        <v>389</v>
      </c>
      <c r="E90" s="9" t="s">
        <v>20</v>
      </c>
      <c r="F90" s="9">
        <v>18</v>
      </c>
      <c r="G90" s="16">
        <v>1897.92</v>
      </c>
      <c r="H90" s="16"/>
    </row>
    <row r="91" spans="1:8" ht="12.75">
      <c r="A91" s="8">
        <v>14</v>
      </c>
      <c r="B91" s="8" t="s">
        <v>10</v>
      </c>
      <c r="C91" s="9" t="s">
        <v>194</v>
      </c>
      <c r="D91" s="10" t="s">
        <v>383</v>
      </c>
      <c r="E91" s="9" t="s">
        <v>20</v>
      </c>
      <c r="F91" s="9">
        <v>24</v>
      </c>
      <c r="G91" s="16">
        <v>956.4</v>
      </c>
      <c r="H91" s="16"/>
    </row>
    <row r="92" spans="1:8" ht="12.75">
      <c r="A92" s="8">
        <v>15</v>
      </c>
      <c r="B92" s="8" t="s">
        <v>10</v>
      </c>
      <c r="C92" s="9" t="s">
        <v>194</v>
      </c>
      <c r="D92" s="10" t="s">
        <v>390</v>
      </c>
      <c r="E92" s="9" t="s">
        <v>20</v>
      </c>
      <c r="F92" s="9">
        <v>12</v>
      </c>
      <c r="G92" s="16">
        <v>21.12</v>
      </c>
      <c r="H92" s="16"/>
    </row>
    <row r="93" spans="1:8" ht="12.75">
      <c r="A93" s="8">
        <v>16</v>
      </c>
      <c r="B93" s="8" t="s">
        <v>10</v>
      </c>
      <c r="C93" s="9" t="s">
        <v>194</v>
      </c>
      <c r="D93" s="10" t="s">
        <v>391</v>
      </c>
      <c r="E93" s="9" t="s">
        <v>20</v>
      </c>
      <c r="F93" s="9">
        <v>12</v>
      </c>
      <c r="G93" s="16">
        <v>147.6</v>
      </c>
      <c r="H93" s="16"/>
    </row>
    <row r="94" spans="1:8" ht="12.75">
      <c r="A94" s="69" t="s">
        <v>252</v>
      </c>
      <c r="B94" s="70"/>
      <c r="C94" s="70"/>
      <c r="D94" s="70"/>
      <c r="E94" s="70"/>
      <c r="F94" s="71"/>
      <c r="G94" s="13">
        <f>SUM(G78:G93)</f>
        <v>8604.44</v>
      </c>
      <c r="H94" s="13">
        <v>614375.9</v>
      </c>
    </row>
    <row r="95" spans="1:8" ht="12.75">
      <c r="A95" s="8">
        <v>1</v>
      </c>
      <c r="B95" s="8" t="s">
        <v>201</v>
      </c>
      <c r="C95" s="9" t="s">
        <v>194</v>
      </c>
      <c r="D95" s="10" t="s">
        <v>409</v>
      </c>
      <c r="E95" s="9" t="s">
        <v>20</v>
      </c>
      <c r="F95" s="9">
        <v>5</v>
      </c>
      <c r="G95" s="16">
        <v>86.6</v>
      </c>
      <c r="H95" s="16"/>
    </row>
    <row r="96" spans="1:8" ht="12.75">
      <c r="A96" s="8">
        <v>2</v>
      </c>
      <c r="B96" s="8" t="s">
        <v>201</v>
      </c>
      <c r="C96" s="9" t="s">
        <v>194</v>
      </c>
      <c r="D96" s="10" t="s">
        <v>410</v>
      </c>
      <c r="E96" s="9" t="s">
        <v>20</v>
      </c>
      <c r="F96" s="9">
        <v>30</v>
      </c>
      <c r="G96" s="16">
        <v>1051.5</v>
      </c>
      <c r="H96" s="16"/>
    </row>
    <row r="97" spans="1:8" ht="12.75">
      <c r="A97" s="8">
        <v>3</v>
      </c>
      <c r="B97" s="8" t="s">
        <v>201</v>
      </c>
      <c r="C97" s="9" t="s">
        <v>194</v>
      </c>
      <c r="D97" s="10" t="s">
        <v>411</v>
      </c>
      <c r="E97" s="9" t="s">
        <v>20</v>
      </c>
      <c r="F97" s="9">
        <v>30</v>
      </c>
      <c r="G97" s="16">
        <v>161.1</v>
      </c>
      <c r="H97" s="16"/>
    </row>
    <row r="98" spans="1:8" ht="12.75">
      <c r="A98" s="8">
        <v>4</v>
      </c>
      <c r="B98" s="8" t="s">
        <v>201</v>
      </c>
      <c r="C98" s="9" t="s">
        <v>194</v>
      </c>
      <c r="D98" s="10" t="s">
        <v>412</v>
      </c>
      <c r="E98" s="9" t="s">
        <v>20</v>
      </c>
      <c r="F98" s="9">
        <v>50</v>
      </c>
      <c r="G98" s="16">
        <v>53</v>
      </c>
      <c r="H98" s="16"/>
    </row>
    <row r="99" spans="1:8" ht="12.75">
      <c r="A99" s="8">
        <v>5</v>
      </c>
      <c r="B99" s="8" t="s">
        <v>201</v>
      </c>
      <c r="C99" s="9" t="s">
        <v>194</v>
      </c>
      <c r="D99" s="10" t="s">
        <v>413</v>
      </c>
      <c r="E99" s="9" t="s">
        <v>20</v>
      </c>
      <c r="F99" s="9">
        <v>1</v>
      </c>
      <c r="G99" s="16">
        <v>103.7</v>
      </c>
      <c r="H99" s="16"/>
    </row>
    <row r="100" spans="1:8" ht="12.75">
      <c r="A100" s="8">
        <v>6</v>
      </c>
      <c r="B100" s="8" t="s">
        <v>201</v>
      </c>
      <c r="C100" s="9" t="s">
        <v>194</v>
      </c>
      <c r="D100" s="10" t="s">
        <v>223</v>
      </c>
      <c r="E100" s="9"/>
      <c r="F100" s="9"/>
      <c r="G100" s="16">
        <v>715.86</v>
      </c>
      <c r="H100" s="16"/>
    </row>
    <row r="101" spans="1:8" ht="12.75">
      <c r="A101" s="69" t="s">
        <v>21</v>
      </c>
      <c r="B101" s="70"/>
      <c r="C101" s="70"/>
      <c r="D101" s="70"/>
      <c r="E101" s="70"/>
      <c r="F101" s="71"/>
      <c r="G101" s="13">
        <f>SUM(G95:G100)</f>
        <v>2171.7599999999998</v>
      </c>
      <c r="H101" s="13">
        <v>117188</v>
      </c>
    </row>
    <row r="102" spans="1:8" ht="12.75">
      <c r="A102" s="8">
        <v>1</v>
      </c>
      <c r="B102" s="8" t="s">
        <v>201</v>
      </c>
      <c r="C102" s="9" t="s">
        <v>194</v>
      </c>
      <c r="D102" s="10" t="s">
        <v>609</v>
      </c>
      <c r="E102" s="9" t="s">
        <v>249</v>
      </c>
      <c r="F102" s="9">
        <v>5304</v>
      </c>
      <c r="G102" s="16">
        <v>29596.32</v>
      </c>
      <c r="H102" s="16"/>
    </row>
    <row r="103" spans="1:8" ht="12.75">
      <c r="A103" s="8">
        <v>2</v>
      </c>
      <c r="B103" s="8" t="s">
        <v>201</v>
      </c>
      <c r="C103" s="9" t="s">
        <v>194</v>
      </c>
      <c r="D103" s="10" t="s">
        <v>610</v>
      </c>
      <c r="E103" s="9" t="s">
        <v>20</v>
      </c>
      <c r="F103" s="9">
        <v>262</v>
      </c>
      <c r="G103" s="16">
        <v>11266</v>
      </c>
      <c r="H103" s="16"/>
    </row>
    <row r="104" spans="1:8" ht="12.75">
      <c r="A104" s="8">
        <v>3</v>
      </c>
      <c r="B104" s="8" t="s">
        <v>201</v>
      </c>
      <c r="C104" s="9" t="s">
        <v>194</v>
      </c>
      <c r="D104" s="10" t="s">
        <v>611</v>
      </c>
      <c r="E104" s="9" t="s">
        <v>20</v>
      </c>
      <c r="F104" s="9">
        <v>219</v>
      </c>
      <c r="G104" s="16">
        <v>5650.2</v>
      </c>
      <c r="H104" s="16"/>
    </row>
    <row r="105" spans="1:8" ht="12.75">
      <c r="A105" s="8">
        <v>4</v>
      </c>
      <c r="B105" s="8" t="s">
        <v>201</v>
      </c>
      <c r="C105" s="9" t="s">
        <v>194</v>
      </c>
      <c r="D105" s="10" t="s">
        <v>612</v>
      </c>
      <c r="E105" s="9" t="s">
        <v>20</v>
      </c>
      <c r="F105" s="9">
        <v>328</v>
      </c>
      <c r="G105" s="16">
        <v>1558</v>
      </c>
      <c r="H105" s="16"/>
    </row>
    <row r="106" spans="1:8" ht="12.75">
      <c r="A106" s="8">
        <v>5</v>
      </c>
      <c r="B106" s="8" t="s">
        <v>201</v>
      </c>
      <c r="C106" s="9" t="s">
        <v>194</v>
      </c>
      <c r="D106" s="10" t="s">
        <v>313</v>
      </c>
      <c r="E106" s="9" t="s">
        <v>20</v>
      </c>
      <c r="F106" s="9">
        <v>81</v>
      </c>
      <c r="G106" s="16">
        <v>1113.75</v>
      </c>
      <c r="H106" s="16"/>
    </row>
    <row r="107" spans="1:8" ht="12.75">
      <c r="A107" s="8">
        <v>6</v>
      </c>
      <c r="B107" s="8" t="s">
        <v>201</v>
      </c>
      <c r="C107" s="9" t="s">
        <v>194</v>
      </c>
      <c r="D107" s="10" t="s">
        <v>315</v>
      </c>
      <c r="E107" s="9" t="s">
        <v>20</v>
      </c>
      <c r="F107" s="9">
        <v>328</v>
      </c>
      <c r="G107" s="16">
        <v>5093.84</v>
      </c>
      <c r="H107" s="16"/>
    </row>
    <row r="108" spans="1:8" ht="12.75">
      <c r="A108" s="8"/>
      <c r="B108" s="8"/>
      <c r="C108" s="9"/>
      <c r="D108" s="10" t="s">
        <v>600</v>
      </c>
      <c r="E108" s="9"/>
      <c r="F108" s="9"/>
      <c r="G108" s="16">
        <v>5181.58</v>
      </c>
      <c r="H108" s="16"/>
    </row>
    <row r="109" spans="1:8" ht="12.75">
      <c r="A109" s="69" t="s">
        <v>21</v>
      </c>
      <c r="B109" s="70"/>
      <c r="C109" s="70"/>
      <c r="D109" s="70"/>
      <c r="E109" s="70"/>
      <c r="F109" s="71"/>
      <c r="G109" s="13">
        <f>SUM(G102:G108)</f>
        <v>59459.69</v>
      </c>
      <c r="H109" s="13">
        <v>3240035.8</v>
      </c>
    </row>
    <row r="110" spans="1:8" ht="12.75">
      <c r="A110" s="8">
        <v>1</v>
      </c>
      <c r="B110" s="8" t="s">
        <v>201</v>
      </c>
      <c r="C110" s="9" t="s">
        <v>194</v>
      </c>
      <c r="D110" s="10" t="s">
        <v>613</v>
      </c>
      <c r="E110" s="9" t="s">
        <v>249</v>
      </c>
      <c r="F110" s="9">
        <v>1079</v>
      </c>
      <c r="G110" s="16">
        <v>4477.85</v>
      </c>
      <c r="H110" s="16"/>
    </row>
    <row r="111" spans="1:8" ht="12.75">
      <c r="A111" s="8">
        <v>2</v>
      </c>
      <c r="B111" s="8" t="s">
        <v>201</v>
      </c>
      <c r="C111" s="9" t="s">
        <v>194</v>
      </c>
      <c r="D111" s="10" t="s">
        <v>614</v>
      </c>
      <c r="E111" s="9" t="s">
        <v>249</v>
      </c>
      <c r="F111" s="9">
        <v>1255</v>
      </c>
      <c r="G111" s="16">
        <v>1606.4</v>
      </c>
      <c r="H111" s="16"/>
    </row>
    <row r="112" spans="1:8" ht="12.75">
      <c r="A112" s="8">
        <v>3</v>
      </c>
      <c r="B112" s="8" t="s">
        <v>201</v>
      </c>
      <c r="C112" s="9" t="s">
        <v>194</v>
      </c>
      <c r="D112" s="10" t="s">
        <v>615</v>
      </c>
      <c r="E112" s="9" t="s">
        <v>20</v>
      </c>
      <c r="F112" s="9">
        <v>79</v>
      </c>
      <c r="G112" s="16">
        <v>671.5</v>
      </c>
      <c r="H112" s="16"/>
    </row>
    <row r="113" spans="1:8" ht="12.75">
      <c r="A113" s="8">
        <v>4</v>
      </c>
      <c r="B113" s="8" t="s">
        <v>201</v>
      </c>
      <c r="C113" s="9" t="s">
        <v>194</v>
      </c>
      <c r="D113" s="10" t="s">
        <v>616</v>
      </c>
      <c r="E113" s="9" t="s">
        <v>20</v>
      </c>
      <c r="F113" s="9">
        <v>6708</v>
      </c>
      <c r="G113" s="16">
        <v>3152.76</v>
      </c>
      <c r="H113" s="16"/>
    </row>
    <row r="114" spans="1:8" ht="12.75">
      <c r="A114" s="8">
        <v>5</v>
      </c>
      <c r="B114" s="8" t="s">
        <v>201</v>
      </c>
      <c r="C114" s="9" t="s">
        <v>194</v>
      </c>
      <c r="D114" s="10" t="s">
        <v>617</v>
      </c>
      <c r="E114" s="9" t="s">
        <v>13</v>
      </c>
      <c r="F114" s="9">
        <v>1</v>
      </c>
      <c r="G114" s="16">
        <v>145</v>
      </c>
      <c r="H114" s="16"/>
    </row>
    <row r="115" spans="1:8" ht="12.75">
      <c r="A115" s="8">
        <v>6</v>
      </c>
      <c r="B115" s="8" t="s">
        <v>201</v>
      </c>
      <c r="C115" s="9" t="s">
        <v>194</v>
      </c>
      <c r="D115" s="10" t="s">
        <v>618</v>
      </c>
      <c r="E115" s="9" t="s">
        <v>13</v>
      </c>
      <c r="F115" s="9">
        <v>5</v>
      </c>
      <c r="G115" s="16">
        <v>0</v>
      </c>
      <c r="H115" s="16"/>
    </row>
    <row r="116" spans="1:8" ht="12.75">
      <c r="A116" s="8"/>
      <c r="B116" s="8"/>
      <c r="C116" s="9"/>
      <c r="D116" s="10" t="s">
        <v>600</v>
      </c>
      <c r="E116" s="9"/>
      <c r="F116" s="9"/>
      <c r="G116" s="16">
        <v>8478.94</v>
      </c>
      <c r="H116" s="16"/>
    </row>
    <row r="117" spans="1:8" ht="12.75">
      <c r="A117" s="69" t="s">
        <v>21</v>
      </c>
      <c r="B117" s="70"/>
      <c r="C117" s="70"/>
      <c r="D117" s="70"/>
      <c r="E117" s="70"/>
      <c r="F117" s="71"/>
      <c r="G117" s="13">
        <f>SUM(G110:G116)</f>
        <v>18532.45</v>
      </c>
      <c r="H117" s="13">
        <v>1009857.3</v>
      </c>
    </row>
    <row r="118" spans="1:8" ht="12.75">
      <c r="A118" s="8">
        <v>1</v>
      </c>
      <c r="B118" s="8" t="s">
        <v>619</v>
      </c>
      <c r="C118" s="9" t="s">
        <v>194</v>
      </c>
      <c r="D118" s="10" t="s">
        <v>620</v>
      </c>
      <c r="E118" s="9" t="s">
        <v>20</v>
      </c>
      <c r="F118" s="9">
        <v>31143</v>
      </c>
      <c r="G118" s="16">
        <v>23668.68</v>
      </c>
      <c r="H118" s="16"/>
    </row>
    <row r="119" spans="1:8" ht="12.75">
      <c r="A119" s="69" t="s">
        <v>21</v>
      </c>
      <c r="B119" s="70"/>
      <c r="C119" s="70"/>
      <c r="D119" s="70"/>
      <c r="E119" s="70"/>
      <c r="F119" s="71"/>
      <c r="G119" s="13">
        <f>SUM(G118)</f>
        <v>23668.68</v>
      </c>
      <c r="H119" s="13">
        <v>1289500.5</v>
      </c>
    </row>
    <row r="120" spans="1:8" ht="12.75">
      <c r="A120" s="8">
        <v>1</v>
      </c>
      <c r="B120" s="8" t="s">
        <v>201</v>
      </c>
      <c r="C120" s="9" t="s">
        <v>194</v>
      </c>
      <c r="D120" s="10" t="s">
        <v>621</v>
      </c>
      <c r="E120" s="9" t="s">
        <v>20</v>
      </c>
      <c r="F120" s="9">
        <v>728</v>
      </c>
      <c r="G120" s="16">
        <v>1448.72</v>
      </c>
      <c r="H120" s="16"/>
    </row>
    <row r="121" spans="1:8" ht="12.75">
      <c r="A121" s="8">
        <v>2</v>
      </c>
      <c r="B121" s="8" t="s">
        <v>201</v>
      </c>
      <c r="C121" s="9" t="s">
        <v>194</v>
      </c>
      <c r="D121" s="10" t="s">
        <v>622</v>
      </c>
      <c r="E121" s="9" t="s">
        <v>20</v>
      </c>
      <c r="F121" s="9">
        <v>624</v>
      </c>
      <c r="G121" s="16">
        <v>2184</v>
      </c>
      <c r="H121" s="16"/>
    </row>
    <row r="122" spans="1:8" ht="12.75">
      <c r="A122" s="8">
        <v>3</v>
      </c>
      <c r="B122" s="8" t="s">
        <v>201</v>
      </c>
      <c r="C122" s="9" t="s">
        <v>194</v>
      </c>
      <c r="D122" s="10" t="s">
        <v>609</v>
      </c>
      <c r="E122" s="9" t="s">
        <v>249</v>
      </c>
      <c r="F122" s="9">
        <v>2912</v>
      </c>
      <c r="G122" s="16">
        <v>16248.96</v>
      </c>
      <c r="H122" s="16"/>
    </row>
    <row r="123" spans="1:8" ht="12.75">
      <c r="A123" s="8">
        <v>4</v>
      </c>
      <c r="B123" s="8" t="s">
        <v>201</v>
      </c>
      <c r="C123" s="9" t="s">
        <v>194</v>
      </c>
      <c r="D123" s="10" t="s">
        <v>314</v>
      </c>
      <c r="E123" s="9" t="s">
        <v>20</v>
      </c>
      <c r="F123" s="9">
        <v>165</v>
      </c>
      <c r="G123" s="16">
        <v>1179.75</v>
      </c>
      <c r="H123" s="16"/>
    </row>
    <row r="124" spans="1:8" ht="12.75">
      <c r="A124" s="8">
        <v>5</v>
      </c>
      <c r="B124" s="8" t="s">
        <v>201</v>
      </c>
      <c r="C124" s="9" t="s">
        <v>194</v>
      </c>
      <c r="D124" s="10" t="s">
        <v>314</v>
      </c>
      <c r="E124" s="9" t="s">
        <v>20</v>
      </c>
      <c r="F124" s="9">
        <v>709</v>
      </c>
      <c r="G124" s="16">
        <v>5069.35</v>
      </c>
      <c r="H124" s="16"/>
    </row>
    <row r="125" spans="1:8" ht="12.75">
      <c r="A125" s="8"/>
      <c r="B125" s="8"/>
      <c r="C125" s="9"/>
      <c r="D125" s="10" t="s">
        <v>600</v>
      </c>
      <c r="E125" s="9"/>
      <c r="F125" s="9"/>
      <c r="G125" s="16">
        <v>2795.86</v>
      </c>
      <c r="H125" s="16"/>
    </row>
    <row r="126" spans="1:8" ht="12.75">
      <c r="A126" s="69" t="s">
        <v>21</v>
      </c>
      <c r="B126" s="70"/>
      <c r="C126" s="70"/>
      <c r="D126" s="70"/>
      <c r="E126" s="70"/>
      <c r="F126" s="71"/>
      <c r="G126" s="13">
        <f>SUM(G120:G125)</f>
        <v>28926.64</v>
      </c>
      <c r="H126" s="13">
        <v>1576069.9</v>
      </c>
    </row>
    <row r="127" spans="1:8" ht="12.75">
      <c r="A127" s="38"/>
      <c r="B127" s="38"/>
      <c r="C127" s="38"/>
      <c r="D127" s="38"/>
      <c r="E127" s="38"/>
      <c r="F127" s="38"/>
      <c r="G127" s="13"/>
      <c r="H127" s="13"/>
    </row>
    <row r="128" spans="1:8" ht="12.75">
      <c r="A128" s="38"/>
      <c r="B128" s="38"/>
      <c r="C128" s="38"/>
      <c r="D128" s="38"/>
      <c r="E128" s="38"/>
      <c r="F128" s="38"/>
      <c r="G128" s="13"/>
      <c r="H128" s="13"/>
    </row>
    <row r="129" spans="1:8" ht="12.75">
      <c r="A129" s="38"/>
      <c r="B129" s="38"/>
      <c r="C129" s="38"/>
      <c r="D129" s="38"/>
      <c r="E129" s="38"/>
      <c r="F129" s="38"/>
      <c r="G129" s="13"/>
      <c r="H129" s="13"/>
    </row>
    <row r="130" spans="1:8" ht="12.75">
      <c r="A130" s="38"/>
      <c r="B130" s="38"/>
      <c r="C130" s="38"/>
      <c r="D130" s="38"/>
      <c r="E130" s="38"/>
      <c r="F130" s="38"/>
      <c r="G130" s="13"/>
      <c r="H130" s="13"/>
    </row>
    <row r="131" spans="1:8" ht="12.75">
      <c r="A131" s="38"/>
      <c r="B131" s="38"/>
      <c r="C131" s="38"/>
      <c r="D131" s="38"/>
      <c r="E131" s="38"/>
      <c r="F131" s="38"/>
      <c r="G131" s="13"/>
      <c r="H131" s="13"/>
    </row>
    <row r="132" spans="1:8" ht="12.75">
      <c r="A132" s="38"/>
      <c r="B132" s="38"/>
      <c r="C132" s="38"/>
      <c r="D132" s="38"/>
      <c r="E132" s="38"/>
      <c r="F132" s="38"/>
      <c r="G132" s="13"/>
      <c r="H132" s="13"/>
    </row>
    <row r="133" spans="1:8" ht="12.75">
      <c r="A133" s="38"/>
      <c r="B133" s="38"/>
      <c r="C133" s="38"/>
      <c r="D133" s="38"/>
      <c r="E133" s="38"/>
      <c r="F133" s="38"/>
      <c r="G133" s="13"/>
      <c r="H133" s="13"/>
    </row>
    <row r="134" spans="1:8" ht="12.75">
      <c r="A134" s="28"/>
      <c r="B134" s="28"/>
      <c r="C134" s="28"/>
      <c r="D134" s="27"/>
      <c r="E134" s="28"/>
      <c r="F134" s="28"/>
      <c r="G134" s="30"/>
      <c r="H134" s="29"/>
    </row>
    <row r="135" spans="1:8" ht="12.75">
      <c r="A135" s="28"/>
      <c r="B135" s="28"/>
      <c r="C135" s="28"/>
      <c r="D135" s="27"/>
      <c r="E135" s="28"/>
      <c r="F135" s="28"/>
      <c r="G135" s="30"/>
      <c r="H135" s="29"/>
    </row>
    <row r="136" spans="1:8" ht="12.75">
      <c r="A136" s="72" t="s">
        <v>24</v>
      </c>
      <c r="B136" s="73"/>
      <c r="C136" s="73"/>
      <c r="D136" s="73"/>
      <c r="E136" s="73"/>
      <c r="F136" s="74"/>
      <c r="G136" s="31">
        <f>G11+G34+G63+G65+G67+G71+G77+G94+G101+G109+G117+G119+G126</f>
        <v>890667.24</v>
      </c>
      <c r="H136" s="31">
        <f>H11+H34+H63+H65+H67+H71+H77+H94+H101+H109+H117+H119+H126</f>
        <v>48146112.199999996</v>
      </c>
    </row>
  </sheetData>
  <sheetProtection/>
  <mergeCells count="14">
    <mergeCell ref="A94:F94"/>
    <mergeCell ref="A11:F11"/>
    <mergeCell ref="A34:F34"/>
    <mergeCell ref="A136:F136"/>
    <mergeCell ref="A63:F63"/>
    <mergeCell ref="A65:F65"/>
    <mergeCell ref="A67:F67"/>
    <mergeCell ref="A71:F71"/>
    <mergeCell ref="A77:F77"/>
    <mergeCell ref="A101:F101"/>
    <mergeCell ref="A109:F109"/>
    <mergeCell ref="A117:F117"/>
    <mergeCell ref="A119:F119"/>
    <mergeCell ref="A126:F126"/>
  </mergeCells>
  <printOptions/>
  <pageMargins left="0.7086614173228347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421875" style="2" customWidth="1"/>
    <col min="2" max="2" width="15.7109375" style="2" customWidth="1"/>
    <col min="3" max="3" width="22.00390625" style="2" customWidth="1"/>
    <col min="4" max="4" width="39.28125" style="2" customWidth="1"/>
    <col min="5" max="5" width="8.00390625" style="2" customWidth="1"/>
    <col min="6" max="6" width="9.140625" style="2" customWidth="1"/>
    <col min="7" max="7" width="15.140625" style="2" customWidth="1"/>
    <col min="8" max="8" width="17.7109375" style="2" customWidth="1"/>
    <col min="9" max="16384" width="9.140625" style="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28">
        <v>1</v>
      </c>
      <c r="B5" s="28" t="s">
        <v>10</v>
      </c>
      <c r="C5" s="28" t="s">
        <v>247</v>
      </c>
      <c r="D5" s="27" t="s">
        <v>248</v>
      </c>
      <c r="E5" s="28" t="s">
        <v>249</v>
      </c>
      <c r="F5" s="28">
        <v>427500</v>
      </c>
      <c r="G5" s="30">
        <v>1227980</v>
      </c>
      <c r="H5" s="30"/>
    </row>
    <row r="6" spans="1:8" ht="12.75">
      <c r="A6" s="72" t="s">
        <v>21</v>
      </c>
      <c r="B6" s="73"/>
      <c r="C6" s="73"/>
      <c r="D6" s="73"/>
      <c r="E6" s="73"/>
      <c r="F6" s="74"/>
      <c r="G6" s="31">
        <f>SUM(G5)</f>
        <v>1227980</v>
      </c>
      <c r="H6" s="31">
        <v>62369104.2</v>
      </c>
    </row>
    <row r="7" spans="1:8" ht="12.75">
      <c r="A7" s="28"/>
      <c r="B7" s="28"/>
      <c r="C7" s="28"/>
      <c r="D7" s="27"/>
      <c r="E7" s="28"/>
      <c r="F7" s="28"/>
      <c r="G7" s="30"/>
      <c r="H7" s="30"/>
    </row>
    <row r="8" spans="1:8" ht="12.75">
      <c r="A8" s="28"/>
      <c r="B8" s="28"/>
      <c r="C8" s="28"/>
      <c r="D8" s="27"/>
      <c r="E8" s="28"/>
      <c r="F8" s="28"/>
      <c r="G8" s="30"/>
      <c r="H8" s="30"/>
    </row>
    <row r="9" spans="1:8" ht="12.75">
      <c r="A9" s="28"/>
      <c r="B9" s="28"/>
      <c r="C9" s="28"/>
      <c r="D9" s="27"/>
      <c r="E9" s="28"/>
      <c r="F9" s="28"/>
      <c r="G9" s="30"/>
      <c r="H9" s="30"/>
    </row>
    <row r="10" spans="1:8" ht="12.75">
      <c r="A10" s="28"/>
      <c r="B10" s="28"/>
      <c r="C10" s="28"/>
      <c r="D10" s="27"/>
      <c r="E10" s="28"/>
      <c r="F10" s="28"/>
      <c r="G10" s="30"/>
      <c r="H10" s="30"/>
    </row>
    <row r="11" spans="1:8" ht="12.75">
      <c r="A11" s="28"/>
      <c r="B11" s="28"/>
      <c r="C11" s="28"/>
      <c r="D11" s="27"/>
      <c r="E11" s="28"/>
      <c r="F11" s="28"/>
      <c r="G11" s="30"/>
      <c r="H11" s="30"/>
    </row>
    <row r="12" spans="1:8" ht="12.75">
      <c r="A12" s="28"/>
      <c r="B12" s="28"/>
      <c r="C12" s="28"/>
      <c r="D12" s="27"/>
      <c r="E12" s="28"/>
      <c r="F12" s="28"/>
      <c r="G12" s="30"/>
      <c r="H12" s="30"/>
    </row>
    <row r="13" spans="1:8" ht="12.75">
      <c r="A13" s="28"/>
      <c r="B13" s="28"/>
      <c r="C13" s="28"/>
      <c r="D13" s="27"/>
      <c r="E13" s="28"/>
      <c r="F13" s="28"/>
      <c r="G13" s="30"/>
      <c r="H13" s="30"/>
    </row>
    <row r="14" spans="1:8" ht="12.75">
      <c r="A14" s="28"/>
      <c r="B14" s="28"/>
      <c r="C14" s="28"/>
      <c r="D14" s="27"/>
      <c r="E14" s="28"/>
      <c r="F14" s="28"/>
      <c r="G14" s="30"/>
      <c r="H14" s="30"/>
    </row>
    <row r="15" spans="1:8" ht="12.75">
      <c r="A15" s="28"/>
      <c r="B15" s="28"/>
      <c r="C15" s="28"/>
      <c r="D15" s="27"/>
      <c r="E15" s="28"/>
      <c r="F15" s="28"/>
      <c r="G15" s="30"/>
      <c r="H15" s="30"/>
    </row>
    <row r="16" spans="1:8" ht="12.75">
      <c r="A16" s="28"/>
      <c r="B16" s="28"/>
      <c r="C16" s="28"/>
      <c r="D16" s="27"/>
      <c r="E16" s="28"/>
      <c r="F16" s="28"/>
      <c r="G16" s="30"/>
      <c r="H16" s="30"/>
    </row>
    <row r="17" spans="1:8" ht="12.75">
      <c r="A17" s="28"/>
      <c r="B17" s="28"/>
      <c r="C17" s="28"/>
      <c r="D17" s="27"/>
      <c r="E17" s="28"/>
      <c r="F17" s="28"/>
      <c r="G17" s="30"/>
      <c r="H17" s="30"/>
    </row>
    <row r="18" spans="1:8" ht="12.75">
      <c r="A18" s="28"/>
      <c r="B18" s="28"/>
      <c r="C18" s="28"/>
      <c r="D18" s="27"/>
      <c r="E18" s="28"/>
      <c r="F18" s="28"/>
      <c r="G18" s="30"/>
      <c r="H18" s="30"/>
    </row>
    <row r="19" spans="1:8" ht="12.75">
      <c r="A19" s="28"/>
      <c r="B19" s="28"/>
      <c r="C19" s="28"/>
      <c r="D19" s="27"/>
      <c r="E19" s="28"/>
      <c r="F19" s="28"/>
      <c r="G19" s="30"/>
      <c r="H19" s="30"/>
    </row>
    <row r="20" spans="1:8" ht="12.75">
      <c r="A20" s="28"/>
      <c r="B20" s="28"/>
      <c r="C20" s="28"/>
      <c r="D20" s="27"/>
      <c r="E20" s="28"/>
      <c r="F20" s="28"/>
      <c r="G20" s="30"/>
      <c r="H20" s="30"/>
    </row>
    <row r="21" spans="1:8" ht="12.75">
      <c r="A21" s="28"/>
      <c r="B21" s="28"/>
      <c r="C21" s="28"/>
      <c r="D21" s="27"/>
      <c r="E21" s="28"/>
      <c r="F21" s="28"/>
      <c r="G21" s="30"/>
      <c r="H21" s="30"/>
    </row>
    <row r="22" spans="1:8" ht="12.75">
      <c r="A22" s="28"/>
      <c r="B22" s="28"/>
      <c r="C22" s="28"/>
      <c r="D22" s="27"/>
      <c r="E22" s="28"/>
      <c r="F22" s="28"/>
      <c r="G22" s="30"/>
      <c r="H22" s="30"/>
    </row>
    <row r="23" spans="1:8" ht="12.75">
      <c r="A23" s="72" t="s">
        <v>24</v>
      </c>
      <c r="B23" s="73"/>
      <c r="C23" s="73"/>
      <c r="D23" s="73"/>
      <c r="E23" s="73"/>
      <c r="F23" s="74"/>
      <c r="G23" s="31"/>
      <c r="H23" s="31">
        <f>H6</f>
        <v>62369104.2</v>
      </c>
    </row>
  </sheetData>
  <sheetProtection/>
  <mergeCells count="2">
    <mergeCell ref="A6:F6"/>
    <mergeCell ref="A23:F23"/>
  </mergeCells>
  <printOptions/>
  <pageMargins left="0.7086614173228347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6.140625" style="32" customWidth="1"/>
    <col min="2" max="2" width="15.00390625" style="32" customWidth="1"/>
    <col min="3" max="3" width="21.421875" style="32" customWidth="1"/>
    <col min="4" max="4" width="42.00390625" style="32" customWidth="1"/>
    <col min="5" max="5" width="8.28125" style="32" customWidth="1"/>
    <col min="6" max="6" width="9.140625" style="32" customWidth="1"/>
    <col min="7" max="7" width="15.00390625" style="32" customWidth="1"/>
    <col min="8" max="8" width="17.28125" style="32" customWidth="1"/>
    <col min="9" max="16384" width="9.140625" style="3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28">
        <v>1</v>
      </c>
      <c r="B5" s="28" t="s">
        <v>10</v>
      </c>
      <c r="C5" s="28" t="s">
        <v>253</v>
      </c>
      <c r="D5" s="27" t="s">
        <v>254</v>
      </c>
      <c r="E5" s="28" t="s">
        <v>13</v>
      </c>
      <c r="F5" s="28">
        <v>11</v>
      </c>
      <c r="G5" s="30">
        <v>4425.3</v>
      </c>
      <c r="H5" s="29"/>
    </row>
    <row r="6" spans="1:8" ht="12.75">
      <c r="A6" s="28">
        <v>2</v>
      </c>
      <c r="B6" s="28" t="s">
        <v>10</v>
      </c>
      <c r="C6" s="28" t="s">
        <v>253</v>
      </c>
      <c r="D6" s="27" t="s">
        <v>255</v>
      </c>
      <c r="E6" s="28" t="s">
        <v>13</v>
      </c>
      <c r="F6" s="28">
        <v>11</v>
      </c>
      <c r="G6" s="30">
        <v>422.4</v>
      </c>
      <c r="H6" s="29"/>
    </row>
    <row r="7" spans="1:8" ht="12.75">
      <c r="A7" s="72" t="s">
        <v>176</v>
      </c>
      <c r="B7" s="73"/>
      <c r="C7" s="73"/>
      <c r="D7" s="73"/>
      <c r="E7" s="73"/>
      <c r="F7" s="74"/>
      <c r="G7" s="31">
        <f>SUM(G5:G6)</f>
        <v>4847.7</v>
      </c>
      <c r="H7" s="31">
        <v>332849.4</v>
      </c>
    </row>
    <row r="8" spans="1:8" ht="12.75">
      <c r="A8" s="8">
        <v>1</v>
      </c>
      <c r="B8" s="8" t="s">
        <v>398</v>
      </c>
      <c r="C8" s="9" t="s">
        <v>253</v>
      </c>
      <c r="D8" s="10" t="s">
        <v>399</v>
      </c>
      <c r="E8" s="9" t="s">
        <v>13</v>
      </c>
      <c r="F8" s="9">
        <v>2200</v>
      </c>
      <c r="G8" s="16">
        <v>290.4</v>
      </c>
      <c r="H8" s="16"/>
    </row>
    <row r="9" spans="1:8" ht="12.75">
      <c r="A9" s="8">
        <v>2</v>
      </c>
      <c r="B9" s="8" t="s">
        <v>398</v>
      </c>
      <c r="C9" s="9" t="s">
        <v>253</v>
      </c>
      <c r="D9" s="10" t="s">
        <v>400</v>
      </c>
      <c r="E9" s="9" t="s">
        <v>13</v>
      </c>
      <c r="F9" s="9">
        <v>4400</v>
      </c>
      <c r="G9" s="16">
        <v>387.2</v>
      </c>
      <c r="H9" s="16"/>
    </row>
    <row r="10" spans="1:8" ht="12.75">
      <c r="A10" s="8">
        <v>3</v>
      </c>
      <c r="B10" s="8" t="s">
        <v>398</v>
      </c>
      <c r="C10" s="9" t="s">
        <v>253</v>
      </c>
      <c r="D10" s="10" t="s">
        <v>401</v>
      </c>
      <c r="E10" s="9" t="s">
        <v>13</v>
      </c>
      <c r="F10" s="9">
        <v>2900</v>
      </c>
      <c r="G10" s="16">
        <v>767.8</v>
      </c>
      <c r="H10" s="16"/>
    </row>
    <row r="11" spans="1:8" ht="12.75">
      <c r="A11" s="8">
        <v>4</v>
      </c>
      <c r="B11" s="8" t="s">
        <v>398</v>
      </c>
      <c r="C11" s="9" t="s">
        <v>253</v>
      </c>
      <c r="D11" s="10" t="s">
        <v>402</v>
      </c>
      <c r="E11" s="9" t="s">
        <v>13</v>
      </c>
      <c r="F11" s="9">
        <v>33</v>
      </c>
      <c r="G11" s="16">
        <v>802.6</v>
      </c>
      <c r="H11" s="16"/>
    </row>
    <row r="12" spans="1:8" ht="12.75">
      <c r="A12" s="8">
        <v>5</v>
      </c>
      <c r="B12" s="8" t="s">
        <v>398</v>
      </c>
      <c r="C12" s="9" t="s">
        <v>253</v>
      </c>
      <c r="D12" s="10" t="s">
        <v>403</v>
      </c>
      <c r="E12" s="9" t="s">
        <v>13</v>
      </c>
      <c r="F12" s="9">
        <v>66</v>
      </c>
      <c r="G12" s="16">
        <v>124.15</v>
      </c>
      <c r="H12" s="16"/>
    </row>
    <row r="13" spans="1:8" ht="12.75">
      <c r="A13" s="8">
        <v>6</v>
      </c>
      <c r="B13" s="8" t="s">
        <v>398</v>
      </c>
      <c r="C13" s="9" t="s">
        <v>253</v>
      </c>
      <c r="D13" s="10" t="s">
        <v>401</v>
      </c>
      <c r="E13" s="9" t="s">
        <v>13</v>
      </c>
      <c r="F13" s="9">
        <v>1500</v>
      </c>
      <c r="G13" s="16">
        <v>660</v>
      </c>
      <c r="H13" s="16"/>
    </row>
    <row r="14" spans="1:8" ht="12.75">
      <c r="A14" s="8">
        <v>7</v>
      </c>
      <c r="B14" s="8" t="s">
        <v>398</v>
      </c>
      <c r="C14" s="9" t="s">
        <v>253</v>
      </c>
      <c r="D14" s="10" t="s">
        <v>404</v>
      </c>
      <c r="E14" s="9" t="s">
        <v>13</v>
      </c>
      <c r="F14" s="9">
        <v>2200</v>
      </c>
      <c r="G14" s="16">
        <v>290.4</v>
      </c>
      <c r="H14" s="16"/>
    </row>
    <row r="15" spans="1:8" ht="12.75">
      <c r="A15" s="8">
        <v>8</v>
      </c>
      <c r="B15" s="8" t="s">
        <v>398</v>
      </c>
      <c r="C15" s="9" t="s">
        <v>253</v>
      </c>
      <c r="D15" s="10" t="s">
        <v>405</v>
      </c>
      <c r="E15" s="9" t="s">
        <v>13</v>
      </c>
      <c r="F15" s="9">
        <v>22</v>
      </c>
      <c r="G15" s="16">
        <v>83.73</v>
      </c>
      <c r="H15" s="16"/>
    </row>
    <row r="16" spans="1:8" ht="12.75">
      <c r="A16" s="8">
        <v>9</v>
      </c>
      <c r="B16" s="8" t="s">
        <v>398</v>
      </c>
      <c r="C16" s="9" t="s">
        <v>253</v>
      </c>
      <c r="D16" s="10" t="s">
        <v>406</v>
      </c>
      <c r="E16" s="9" t="s">
        <v>13</v>
      </c>
      <c r="F16" s="9">
        <v>11</v>
      </c>
      <c r="G16" s="16">
        <v>1468.83</v>
      </c>
      <c r="H16" s="16"/>
    </row>
    <row r="17" spans="1:8" ht="12.75">
      <c r="A17" s="8">
        <v>10</v>
      </c>
      <c r="B17" s="8" t="s">
        <v>398</v>
      </c>
      <c r="C17" s="9" t="s">
        <v>253</v>
      </c>
      <c r="D17" s="10" t="s">
        <v>15</v>
      </c>
      <c r="E17" s="9" t="s">
        <v>13</v>
      </c>
      <c r="F17" s="9">
        <v>22</v>
      </c>
      <c r="G17" s="16">
        <v>26249.3</v>
      </c>
      <c r="H17" s="16"/>
    </row>
    <row r="18" spans="1:8" ht="12.75">
      <c r="A18" s="8">
        <v>11</v>
      </c>
      <c r="B18" s="8" t="s">
        <v>398</v>
      </c>
      <c r="C18" s="9" t="s">
        <v>253</v>
      </c>
      <c r="D18" s="10" t="s">
        <v>407</v>
      </c>
      <c r="E18" s="9" t="s">
        <v>13</v>
      </c>
      <c r="F18" s="9">
        <v>11</v>
      </c>
      <c r="G18" s="16">
        <v>4743.2</v>
      </c>
      <c r="H18" s="16"/>
    </row>
    <row r="19" spans="1:8" ht="12.75">
      <c r="A19" s="8">
        <v>12</v>
      </c>
      <c r="B19" s="8" t="s">
        <v>398</v>
      </c>
      <c r="C19" s="9" t="s">
        <v>253</v>
      </c>
      <c r="D19" s="10" t="s">
        <v>408</v>
      </c>
      <c r="E19" s="9" t="s">
        <v>13</v>
      </c>
      <c r="F19" s="9">
        <v>10</v>
      </c>
      <c r="G19" s="16">
        <v>553.6</v>
      </c>
      <c r="H19" s="16"/>
    </row>
    <row r="20" spans="1:8" ht="12.75">
      <c r="A20" s="69" t="s">
        <v>21</v>
      </c>
      <c r="B20" s="70"/>
      <c r="C20" s="70"/>
      <c r="D20" s="70"/>
      <c r="E20" s="70"/>
      <c r="F20" s="71"/>
      <c r="G20" s="13">
        <f>SUM(G8:G19)</f>
        <v>36421.21</v>
      </c>
      <c r="H20" s="13">
        <v>1909778.9</v>
      </c>
    </row>
    <row r="21" spans="1:8" ht="12.75">
      <c r="A21" s="28"/>
      <c r="B21" s="28"/>
      <c r="C21" s="28"/>
      <c r="D21" s="27"/>
      <c r="E21" s="28"/>
      <c r="F21" s="28"/>
      <c r="G21" s="29"/>
      <c r="H21" s="29"/>
    </row>
    <row r="22" spans="1:8" ht="12.75">
      <c r="A22" s="28"/>
      <c r="B22" s="28"/>
      <c r="C22" s="28"/>
      <c r="D22" s="27"/>
      <c r="E22" s="28"/>
      <c r="F22" s="28"/>
      <c r="G22" s="29"/>
      <c r="H22" s="29"/>
    </row>
    <row r="23" spans="1:8" ht="12.75">
      <c r="A23" s="28"/>
      <c r="B23" s="28"/>
      <c r="C23" s="28"/>
      <c r="D23" s="27"/>
      <c r="E23" s="28"/>
      <c r="F23" s="28"/>
      <c r="G23" s="29"/>
      <c r="H23" s="29"/>
    </row>
    <row r="24" spans="1:8" ht="12.75">
      <c r="A24" s="28"/>
      <c r="B24" s="28"/>
      <c r="C24" s="28"/>
      <c r="D24" s="27"/>
      <c r="E24" s="28"/>
      <c r="F24" s="28"/>
      <c r="G24" s="29"/>
      <c r="H24" s="29"/>
    </row>
    <row r="25" spans="1:8" ht="12.75">
      <c r="A25" s="28"/>
      <c r="B25" s="28"/>
      <c r="C25" s="28"/>
      <c r="D25" s="27"/>
      <c r="E25" s="28"/>
      <c r="F25" s="28"/>
      <c r="G25" s="29"/>
      <c r="H25" s="29"/>
    </row>
    <row r="26" spans="1:8" ht="12.75">
      <c r="A26" s="72" t="s">
        <v>24</v>
      </c>
      <c r="B26" s="73"/>
      <c r="C26" s="73"/>
      <c r="D26" s="73"/>
      <c r="E26" s="73"/>
      <c r="F26" s="74"/>
      <c r="G26" s="31">
        <f>G7+G20</f>
        <v>41268.909999999996</v>
      </c>
      <c r="H26" s="31">
        <f>H7+H20</f>
        <v>2242628.3</v>
      </c>
    </row>
  </sheetData>
  <sheetProtection/>
  <mergeCells count="3">
    <mergeCell ref="A7:F7"/>
    <mergeCell ref="A20:F20"/>
    <mergeCell ref="A26:F26"/>
  </mergeCells>
  <printOptions/>
  <pageMargins left="0.7086614173228347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421875" style="2" customWidth="1"/>
    <col min="2" max="2" width="14.7109375" style="2" customWidth="1"/>
    <col min="3" max="3" width="24.8515625" style="2" customWidth="1"/>
    <col min="4" max="4" width="41.00390625" style="2" customWidth="1"/>
    <col min="5" max="5" width="7.8515625" style="2" customWidth="1"/>
    <col min="6" max="6" width="9.140625" style="2" customWidth="1"/>
    <col min="7" max="7" width="15.140625" style="2" customWidth="1"/>
    <col min="8" max="8" width="16.28125" style="2" customWidth="1"/>
    <col min="9" max="16384" width="9.140625" style="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38.25">
      <c r="A5" s="28">
        <v>1</v>
      </c>
      <c r="B5" s="28" t="s">
        <v>22</v>
      </c>
      <c r="C5" s="28" t="s">
        <v>257</v>
      </c>
      <c r="D5" s="23" t="s">
        <v>258</v>
      </c>
      <c r="E5" s="28" t="s">
        <v>20</v>
      </c>
      <c r="F5" s="28">
        <v>800</v>
      </c>
      <c r="G5" s="33">
        <v>34000</v>
      </c>
      <c r="H5" s="14"/>
    </row>
    <row r="6" spans="1:8" ht="12.75">
      <c r="A6" s="28">
        <v>2</v>
      </c>
      <c r="B6" s="28" t="s">
        <v>22</v>
      </c>
      <c r="C6" s="28" t="s">
        <v>257</v>
      </c>
      <c r="D6" s="14" t="s">
        <v>259</v>
      </c>
      <c r="E6" s="28"/>
      <c r="F6" s="28"/>
      <c r="G6" s="14">
        <v>9253.29</v>
      </c>
      <c r="H6" s="14"/>
    </row>
    <row r="7" spans="1:8" ht="12.75">
      <c r="A7" s="72" t="s">
        <v>21</v>
      </c>
      <c r="B7" s="73"/>
      <c r="C7" s="73"/>
      <c r="D7" s="73"/>
      <c r="E7" s="73"/>
      <c r="F7" s="74"/>
      <c r="G7" s="15">
        <f>SUM(G5:G6)</f>
        <v>43253.29</v>
      </c>
      <c r="H7" s="15">
        <v>2210818.4</v>
      </c>
    </row>
    <row r="8" spans="1:8" ht="12.75">
      <c r="A8" s="14"/>
      <c r="B8" s="14"/>
      <c r="C8" s="14"/>
      <c r="D8" s="14"/>
      <c r="E8" s="14"/>
      <c r="F8" s="14"/>
      <c r="G8" s="14"/>
      <c r="H8" s="14"/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2.75">
      <c r="A11" s="14"/>
      <c r="B11" s="14"/>
      <c r="C11" s="14"/>
      <c r="D11" s="14"/>
      <c r="E11" s="14"/>
      <c r="F11" s="14"/>
      <c r="G11" s="14"/>
      <c r="H11" s="14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72" t="s">
        <v>24</v>
      </c>
      <c r="B29" s="73"/>
      <c r="C29" s="73"/>
      <c r="D29" s="73"/>
      <c r="E29" s="73"/>
      <c r="F29" s="74"/>
      <c r="G29" s="15">
        <f>G7</f>
        <v>43253.29</v>
      </c>
      <c r="H29" s="15">
        <f>H7</f>
        <v>2210818.4</v>
      </c>
    </row>
  </sheetData>
  <sheetProtection/>
  <mergeCells count="2">
    <mergeCell ref="A7:F7"/>
    <mergeCell ref="A29:F29"/>
  </mergeCells>
  <printOptions/>
  <pageMargins left="0.7086614173228347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6.00390625" style="32" customWidth="1"/>
    <col min="2" max="2" width="14.7109375" style="32" customWidth="1"/>
    <col min="3" max="3" width="22.28125" style="32" customWidth="1"/>
    <col min="4" max="4" width="40.8515625" style="32" customWidth="1"/>
    <col min="5" max="5" width="7.8515625" style="32" customWidth="1"/>
    <col min="6" max="6" width="9.140625" style="32" customWidth="1"/>
    <col min="7" max="7" width="15.28125" style="32" customWidth="1"/>
    <col min="8" max="8" width="15.8515625" style="32" customWidth="1"/>
    <col min="9" max="16384" width="9.140625" style="32" customWidth="1"/>
  </cols>
  <sheetData>
    <row r="1" spans="1:8" ht="12.75">
      <c r="A1" s="3" t="s">
        <v>0</v>
      </c>
      <c r="B1" s="4"/>
      <c r="C1" s="4"/>
      <c r="D1" s="4"/>
      <c r="E1" s="4"/>
      <c r="F1" s="4"/>
      <c r="G1" s="1"/>
      <c r="H1" s="1"/>
    </row>
    <row r="2" spans="1:8" ht="12.75">
      <c r="A2" s="3" t="s">
        <v>9</v>
      </c>
      <c r="B2" s="4"/>
      <c r="C2" s="4"/>
      <c r="D2" s="4"/>
      <c r="E2" s="4"/>
      <c r="F2" s="4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8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7" t="s">
        <v>8</v>
      </c>
    </row>
    <row r="5" spans="1:8" ht="12.75">
      <c r="A5" s="28">
        <v>1</v>
      </c>
      <c r="B5" s="28" t="s">
        <v>17</v>
      </c>
      <c r="C5" s="28" t="s">
        <v>260</v>
      </c>
      <c r="D5" s="14" t="s">
        <v>261</v>
      </c>
      <c r="E5" s="28" t="s">
        <v>13</v>
      </c>
      <c r="F5" s="28">
        <v>1</v>
      </c>
      <c r="G5" s="30">
        <v>2105.9</v>
      </c>
      <c r="H5" s="30"/>
    </row>
    <row r="6" spans="1:8" ht="12.75">
      <c r="A6" s="28">
        <v>2</v>
      </c>
      <c r="B6" s="28" t="s">
        <v>17</v>
      </c>
      <c r="C6" s="28" t="s">
        <v>260</v>
      </c>
      <c r="D6" s="14" t="s">
        <v>262</v>
      </c>
      <c r="E6" s="28" t="s">
        <v>13</v>
      </c>
      <c r="F6" s="28">
        <v>1</v>
      </c>
      <c r="G6" s="30">
        <v>737.8</v>
      </c>
      <c r="H6" s="30"/>
    </row>
    <row r="7" spans="1:8" ht="12.75">
      <c r="A7" s="28">
        <v>3</v>
      </c>
      <c r="B7" s="28" t="s">
        <v>17</v>
      </c>
      <c r="C7" s="28" t="s">
        <v>260</v>
      </c>
      <c r="D7" s="14" t="s">
        <v>263</v>
      </c>
      <c r="E7" s="28" t="s">
        <v>13</v>
      </c>
      <c r="F7" s="28">
        <v>1</v>
      </c>
      <c r="G7" s="30">
        <v>1901.7</v>
      </c>
      <c r="H7" s="30"/>
    </row>
    <row r="8" spans="1:8" ht="12.75">
      <c r="A8" s="28">
        <v>4</v>
      </c>
      <c r="B8" s="28" t="s">
        <v>17</v>
      </c>
      <c r="C8" s="28" t="s">
        <v>260</v>
      </c>
      <c r="D8" s="14" t="s">
        <v>264</v>
      </c>
      <c r="E8" s="28" t="s">
        <v>13</v>
      </c>
      <c r="F8" s="28">
        <v>5</v>
      </c>
      <c r="G8" s="30">
        <v>295</v>
      </c>
      <c r="H8" s="30"/>
    </row>
    <row r="9" spans="1:8" ht="12.75">
      <c r="A9" s="28">
        <v>5</v>
      </c>
      <c r="B9" s="28" t="s">
        <v>17</v>
      </c>
      <c r="C9" s="28" t="s">
        <v>260</v>
      </c>
      <c r="D9" s="14" t="s">
        <v>265</v>
      </c>
      <c r="E9" s="28" t="s">
        <v>13</v>
      </c>
      <c r="F9" s="28">
        <v>1</v>
      </c>
      <c r="G9" s="30">
        <v>690</v>
      </c>
      <c r="H9" s="30"/>
    </row>
    <row r="10" spans="1:8" ht="12.75">
      <c r="A10" s="28">
        <v>6</v>
      </c>
      <c r="B10" s="28" t="s">
        <v>17</v>
      </c>
      <c r="C10" s="28" t="s">
        <v>260</v>
      </c>
      <c r="D10" s="14" t="s">
        <v>266</v>
      </c>
      <c r="E10" s="28" t="s">
        <v>13</v>
      </c>
      <c r="F10" s="28">
        <v>1</v>
      </c>
      <c r="G10" s="30">
        <v>1527.9</v>
      </c>
      <c r="H10" s="30"/>
    </row>
    <row r="11" spans="1:8" ht="12.75">
      <c r="A11" s="28">
        <v>7</v>
      </c>
      <c r="B11" s="28" t="s">
        <v>17</v>
      </c>
      <c r="C11" s="28" t="s">
        <v>260</v>
      </c>
      <c r="D11" s="14" t="s">
        <v>267</v>
      </c>
      <c r="E11" s="28" t="s">
        <v>13</v>
      </c>
      <c r="F11" s="28">
        <v>1</v>
      </c>
      <c r="G11" s="30">
        <v>15000</v>
      </c>
      <c r="H11" s="30"/>
    </row>
    <row r="12" spans="1:8" ht="12.75">
      <c r="A12" s="28">
        <v>8</v>
      </c>
      <c r="B12" s="28" t="s">
        <v>17</v>
      </c>
      <c r="C12" s="28" t="s">
        <v>260</v>
      </c>
      <c r="D12" s="14" t="s">
        <v>268</v>
      </c>
      <c r="E12" s="28" t="s">
        <v>13</v>
      </c>
      <c r="F12" s="28">
        <v>1</v>
      </c>
      <c r="G12" s="30">
        <v>20000</v>
      </c>
      <c r="H12" s="30"/>
    </row>
    <row r="13" spans="1:8" ht="12.75">
      <c r="A13" s="28">
        <v>9</v>
      </c>
      <c r="B13" s="28" t="s">
        <v>17</v>
      </c>
      <c r="C13" s="28" t="s">
        <v>260</v>
      </c>
      <c r="D13" s="14" t="s">
        <v>269</v>
      </c>
      <c r="E13" s="28" t="s">
        <v>13</v>
      </c>
      <c r="F13" s="28">
        <v>1</v>
      </c>
      <c r="G13" s="30">
        <v>2247.5</v>
      </c>
      <c r="H13" s="30"/>
    </row>
    <row r="14" spans="1:8" ht="12.75">
      <c r="A14" s="28">
        <v>10</v>
      </c>
      <c r="B14" s="28" t="s">
        <v>17</v>
      </c>
      <c r="C14" s="28" t="s">
        <v>260</v>
      </c>
      <c r="D14" s="14" t="s">
        <v>270</v>
      </c>
      <c r="E14" s="28" t="s">
        <v>13</v>
      </c>
      <c r="F14" s="28">
        <v>1</v>
      </c>
      <c r="G14" s="30">
        <v>3000</v>
      </c>
      <c r="H14" s="30"/>
    </row>
    <row r="15" spans="1:8" ht="12.75">
      <c r="A15" s="28">
        <v>11</v>
      </c>
      <c r="B15" s="28" t="s">
        <v>17</v>
      </c>
      <c r="C15" s="28" t="s">
        <v>260</v>
      </c>
      <c r="D15" s="14" t="s">
        <v>263</v>
      </c>
      <c r="E15" s="28" t="s">
        <v>13</v>
      </c>
      <c r="F15" s="28">
        <v>1</v>
      </c>
      <c r="G15" s="30">
        <v>16741.55</v>
      </c>
      <c r="H15" s="30"/>
    </row>
    <row r="16" spans="1:8" ht="12.75">
      <c r="A16" s="28">
        <v>12</v>
      </c>
      <c r="B16" s="28" t="s">
        <v>17</v>
      </c>
      <c r="C16" s="28" t="s">
        <v>260</v>
      </c>
      <c r="D16" s="14" t="s">
        <v>271</v>
      </c>
      <c r="E16" s="28" t="s">
        <v>13</v>
      </c>
      <c r="F16" s="28">
        <v>600</v>
      </c>
      <c r="G16" s="30">
        <v>600</v>
      </c>
      <c r="H16" s="30"/>
    </row>
    <row r="17" spans="1:8" ht="12.75">
      <c r="A17" s="28">
        <v>13</v>
      </c>
      <c r="B17" s="28" t="s">
        <v>17</v>
      </c>
      <c r="C17" s="28" t="s">
        <v>260</v>
      </c>
      <c r="D17" s="14" t="s">
        <v>272</v>
      </c>
      <c r="E17" s="28" t="s">
        <v>13</v>
      </c>
      <c r="F17" s="28">
        <v>700</v>
      </c>
      <c r="G17" s="30">
        <v>350</v>
      </c>
      <c r="H17" s="30"/>
    </row>
    <row r="18" spans="1:8" ht="12.75">
      <c r="A18" s="72" t="s">
        <v>273</v>
      </c>
      <c r="B18" s="73"/>
      <c r="C18" s="73"/>
      <c r="D18" s="73"/>
      <c r="E18" s="73"/>
      <c r="F18" s="74"/>
      <c r="G18" s="31">
        <f>SUM(G5:G17)</f>
        <v>65197.350000000006</v>
      </c>
      <c r="H18" s="31">
        <v>3637542.7</v>
      </c>
    </row>
    <row r="19" spans="1:8" ht="12.75">
      <c r="A19" s="28"/>
      <c r="B19" s="28"/>
      <c r="C19" s="28"/>
      <c r="D19" s="14"/>
      <c r="E19" s="28"/>
      <c r="F19" s="28"/>
      <c r="G19" s="30"/>
      <c r="H19" s="30"/>
    </row>
    <row r="20" spans="1:8" ht="12.75">
      <c r="A20" s="28"/>
      <c r="B20" s="28"/>
      <c r="C20" s="28"/>
      <c r="D20" s="14"/>
      <c r="E20" s="28"/>
      <c r="F20" s="28"/>
      <c r="G20" s="30"/>
      <c r="H20" s="30"/>
    </row>
    <row r="21" spans="1:8" ht="12.75">
      <c r="A21" s="28"/>
      <c r="B21" s="28"/>
      <c r="C21" s="28"/>
      <c r="D21" s="14"/>
      <c r="E21" s="28"/>
      <c r="F21" s="28"/>
      <c r="G21" s="30"/>
      <c r="H21" s="30"/>
    </row>
    <row r="22" spans="1:8" ht="12.75">
      <c r="A22" s="28"/>
      <c r="B22" s="28"/>
      <c r="C22" s="28"/>
      <c r="D22" s="14"/>
      <c r="E22" s="28"/>
      <c r="F22" s="28"/>
      <c r="G22" s="30"/>
      <c r="H22" s="30"/>
    </row>
    <row r="23" spans="1:8" ht="12.75">
      <c r="A23" s="28"/>
      <c r="B23" s="28"/>
      <c r="C23" s="28"/>
      <c r="D23" s="14"/>
      <c r="E23" s="28"/>
      <c r="F23" s="28"/>
      <c r="G23" s="30"/>
      <c r="H23" s="30"/>
    </row>
    <row r="24" spans="1:8" ht="12.75">
      <c r="A24" s="28"/>
      <c r="B24" s="28"/>
      <c r="C24" s="28"/>
      <c r="D24" s="14"/>
      <c r="E24" s="28"/>
      <c r="F24" s="28"/>
      <c r="G24" s="30"/>
      <c r="H24" s="30"/>
    </row>
    <row r="25" spans="1:8" ht="12.75">
      <c r="A25" s="28"/>
      <c r="B25" s="28"/>
      <c r="C25" s="28"/>
      <c r="D25" s="14"/>
      <c r="E25" s="28"/>
      <c r="F25" s="28"/>
      <c r="G25" s="30"/>
      <c r="H25" s="30"/>
    </row>
    <row r="26" spans="1:8" ht="12.75">
      <c r="A26" s="28"/>
      <c r="B26" s="28"/>
      <c r="C26" s="28"/>
      <c r="D26" s="14"/>
      <c r="E26" s="28"/>
      <c r="F26" s="28"/>
      <c r="G26" s="30"/>
      <c r="H26" s="30"/>
    </row>
    <row r="27" spans="1:8" ht="12.75">
      <c r="A27" s="28"/>
      <c r="B27" s="28"/>
      <c r="C27" s="28"/>
      <c r="D27" s="14"/>
      <c r="E27" s="28"/>
      <c r="F27" s="28"/>
      <c r="G27" s="30"/>
      <c r="H27" s="30"/>
    </row>
    <row r="28" spans="1:8" ht="12.75">
      <c r="A28" s="28"/>
      <c r="B28" s="28"/>
      <c r="C28" s="28"/>
      <c r="D28" s="14"/>
      <c r="E28" s="28"/>
      <c r="F28" s="28"/>
      <c r="G28" s="30"/>
      <c r="H28" s="30"/>
    </row>
    <row r="29" spans="1:8" ht="12.75">
      <c r="A29" s="28"/>
      <c r="B29" s="28"/>
      <c r="C29" s="28"/>
      <c r="D29" s="14"/>
      <c r="E29" s="28"/>
      <c r="F29" s="28"/>
      <c r="G29" s="30"/>
      <c r="H29" s="30"/>
    </row>
    <row r="30" spans="1:8" ht="12.75">
      <c r="A30" s="72" t="s">
        <v>24</v>
      </c>
      <c r="B30" s="73"/>
      <c r="C30" s="73"/>
      <c r="D30" s="73"/>
      <c r="E30" s="73"/>
      <c r="F30" s="74"/>
      <c r="G30" s="31"/>
      <c r="H30" s="31">
        <f>H18</f>
        <v>3637542.7</v>
      </c>
    </row>
  </sheetData>
  <sheetProtection/>
  <mergeCells count="2">
    <mergeCell ref="A18:F18"/>
    <mergeCell ref="A30:F30"/>
  </mergeCells>
  <printOptions/>
  <pageMargins left="0.7086614173228347" right="0.2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Стамкулов. О. Ж</dc:creator>
  <cp:keywords/>
  <dc:description/>
  <cp:lastModifiedBy>Т.А</cp:lastModifiedBy>
  <cp:lastPrinted>2014-02-14T08:05:35Z</cp:lastPrinted>
  <dcterms:created xsi:type="dcterms:W3CDTF">2014-01-16T11:04:25Z</dcterms:created>
  <dcterms:modified xsi:type="dcterms:W3CDTF">2014-04-09T06:39:29Z</dcterms:modified>
  <cp:category/>
  <cp:version/>
  <cp:contentType/>
  <cp:contentStatus/>
</cp:coreProperties>
</file>